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18"/>
  <workbookPr/>
  <mc:AlternateContent xmlns:mc="http://schemas.openxmlformats.org/markup-compatibility/2006">
    <mc:Choice Requires="x15">
      <x15ac:absPath xmlns:x15ac="http://schemas.microsoft.com/office/spreadsheetml/2010/11/ac" url="https://braskemsa.sharepoint.com/sites/DesenvolvimentoSustentvelBraskem/Documentos DS/SD Strategy &amp; Management/2. Perfomance &amp; Reporting/Indicators/ESG Dashboard (external)/2024/Versão 3/"/>
    </mc:Choice>
  </mc:AlternateContent>
  <xr:revisionPtr revIDLastSave="11134" documentId="8_{538C19AD-3C1A-4BAB-B744-47B9456443A7}" xr6:coauthVersionLast="47" xr6:coauthVersionMax="47" xr10:uidLastSave="{C04AAC76-CD84-49F6-BBBC-72E5E612237E}"/>
  <bookViews>
    <workbookView xWindow="-110" yWindow="-110" windowWidth="19420" windowHeight="10300" tabRatio="802" firstSheet="47" activeTab="28" xr2:uid="{61416CC3-A24A-4600-84BC-A03BC17C5BD6}"/>
  </bookViews>
  <sheets>
    <sheet name="CAPA" sheetId="1" r:id="rId1"/>
    <sheet name="INTRODUÇÃO" sheetId="2" r:id="rId2"/>
    <sheet name="ÍNDICE" sheetId="4" r:id="rId3"/>
    <sheet name="TEMAS MATERIAIS" sheetId="6" r:id="rId4"/>
    <sheet name="AMBIENTAL" sheetId="7" r:id="rId5"/>
    <sheet name="ECONÔMICO" sheetId="8" r:id="rId6"/>
    <sheet name="GOVERNANÇA" sheetId="9" r:id="rId7"/>
    <sheet name="SOCIAL" sheetId="10" r:id="rId8"/>
    <sheet name="GRI" sheetId="11" r:id="rId9"/>
    <sheet name="SASB" sheetId="12" r:id="rId10"/>
    <sheet name="2-1 à 2-6" sheetId="13" r:id="rId11"/>
    <sheet name="2-7" sheetId="14" r:id="rId12"/>
    <sheet name="2-8" sheetId="15" r:id="rId13"/>
    <sheet name="2-9 à 2-21" sheetId="16" r:id="rId14"/>
    <sheet name="2-22 à 2-30" sheetId="17" r:id="rId15"/>
    <sheet name="3-1 |3-2 | 3-3" sheetId="65" r:id="rId16"/>
    <sheet name="Planilha1" sheetId="66" r:id="rId17"/>
    <sheet name="201" sheetId="18" r:id="rId18"/>
    <sheet name="202" sheetId="19" r:id="rId19"/>
    <sheet name="203" sheetId="20" r:id="rId20"/>
    <sheet name="204" sheetId="21" r:id="rId21"/>
    <sheet name="205" sheetId="22" r:id="rId22"/>
    <sheet name="206" sheetId="23" r:id="rId23"/>
    <sheet name="207" sheetId="24" r:id="rId24"/>
    <sheet name="301" sheetId="25" r:id="rId25"/>
    <sheet name="302" sheetId="26" r:id="rId26"/>
    <sheet name="303" sheetId="27" r:id="rId27"/>
    <sheet name="304" sheetId="28" r:id="rId28"/>
    <sheet name="305" sheetId="29" r:id="rId29"/>
    <sheet name="306" sheetId="30" r:id="rId30"/>
    <sheet name="308" sheetId="31" r:id="rId31"/>
    <sheet name="401" sheetId="32" r:id="rId32"/>
    <sheet name="402" sheetId="33" r:id="rId33"/>
    <sheet name="403" sheetId="47" r:id="rId34"/>
    <sheet name="404" sheetId="48" r:id="rId35"/>
    <sheet name="405" sheetId="49" r:id="rId36"/>
    <sheet name="406" sheetId="36" r:id="rId37"/>
    <sheet name="407" sheetId="37" r:id="rId38"/>
    <sheet name="408" sheetId="38" r:id="rId39"/>
    <sheet name="409" sheetId="40" r:id="rId40"/>
    <sheet name="410" sheetId="39" r:id="rId41"/>
    <sheet name="413" sheetId="41" r:id="rId42"/>
    <sheet name="414" sheetId="42" r:id="rId43"/>
    <sheet name="415" sheetId="43" r:id="rId44"/>
    <sheet name="416" sheetId="44" r:id="rId45"/>
    <sheet name="417" sheetId="45" r:id="rId46"/>
    <sheet name="418" sheetId="46" r:id="rId47"/>
    <sheet name="RT-CH-000" sheetId="50" r:id="rId48"/>
    <sheet name="RT-CH-110 " sheetId="51" r:id="rId49"/>
    <sheet name="RT-CH-120" sheetId="52" r:id="rId50"/>
    <sheet name="RT-CH-130" sheetId="53" r:id="rId51"/>
    <sheet name="RT-CH-140 " sheetId="54" r:id="rId52"/>
    <sheet name="RT-CH-150" sheetId="55" r:id="rId53"/>
    <sheet name="RT-CH-210" sheetId="56" r:id="rId54"/>
    <sheet name="RT-CH-320" sheetId="57" r:id="rId55"/>
    <sheet name="RT-CH-410" sheetId="60" r:id="rId56"/>
    <sheet name="RT-CH-530" sheetId="59" r:id="rId57"/>
    <sheet name="RT-CH-540" sheetId="58" r:id="rId58"/>
    <sheet name="EM-MD-110" sheetId="61" r:id="rId59"/>
    <sheet name="EM-MD-120" sheetId="62" r:id="rId60"/>
    <sheet name="EM-MD-160" sheetId="63" r:id="rId61"/>
    <sheet name="EM-MD-520" sheetId="64" r:id="rId6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00" i="27" l="1"/>
  <c r="R99" i="27"/>
  <c r="P99" i="27"/>
  <c r="O14" i="26"/>
  <c r="O13" i="26"/>
  <c r="O12" i="26"/>
  <c r="O11" i="26"/>
  <c r="O10" i="26"/>
  <c r="N108" i="27" l="1"/>
  <c r="M19" i="26"/>
  <c r="M120" i="30"/>
  <c r="M114" i="30"/>
  <c r="M113" i="30" s="1"/>
  <c r="M92" i="30"/>
  <c r="M85" i="30"/>
  <c r="M69" i="30"/>
  <c r="M64" i="30"/>
  <c r="M63" i="30" s="1"/>
  <c r="M58" i="30"/>
  <c r="M53" i="30"/>
  <c r="M45" i="30"/>
  <c r="M52" i="30" l="1"/>
  <c r="M34" i="30"/>
  <c r="L9" i="25" l="1"/>
  <c r="K99" i="27" l="1"/>
  <c r="L99" i="27"/>
  <c r="M80" i="30" l="1"/>
  <c r="M25" i="30"/>
  <c r="M24" i="30"/>
  <c r="M23" i="30"/>
  <c r="M21" i="30"/>
  <c r="M20" i="30"/>
  <c r="M19" i="30"/>
  <c r="M47" i="48"/>
  <c r="M37" i="48"/>
  <c r="M15" i="48"/>
  <c r="M27" i="48" l="1"/>
  <c r="M52" i="19" l="1"/>
  <c r="M44" i="19"/>
  <c r="M42" i="19"/>
  <c r="M41" i="19"/>
  <c r="M40" i="19"/>
  <c r="M39" i="19"/>
  <c r="M37" i="19"/>
  <c r="M36" i="19" l="1"/>
  <c r="L10" i="32"/>
  <c r="L15" i="32"/>
  <c r="L21" i="32"/>
  <c r="L26" i="32"/>
  <c r="L32" i="32"/>
  <c r="L37" i="32"/>
  <c r="L43" i="32"/>
  <c r="L48" i="32"/>
  <c r="L54" i="32"/>
  <c r="L59" i="32"/>
  <c r="L65" i="32"/>
  <c r="L70" i="32"/>
  <c r="L76" i="32"/>
  <c r="L81" i="32"/>
  <c r="L157" i="32"/>
  <c r="L162" i="32"/>
  <c r="L168" i="32"/>
  <c r="L173" i="32"/>
  <c r="L179" i="32"/>
  <c r="L184" i="32"/>
  <c r="L190" i="32"/>
  <c r="L195" i="32"/>
  <c r="L201" i="32"/>
  <c r="L206" i="32"/>
  <c r="L213" i="32"/>
  <c r="L218" i="32"/>
  <c r="L224" i="32"/>
  <c r="L229" i="32"/>
  <c r="L301" i="32"/>
  <c r="L306" i="32"/>
  <c r="L312" i="32"/>
  <c r="L317" i="32"/>
  <c r="L323" i="32"/>
  <c r="L328" i="32"/>
  <c r="L334" i="32"/>
  <c r="L339" i="32"/>
  <c r="L345" i="32"/>
  <c r="L350" i="32"/>
  <c r="L357" i="32"/>
  <c r="L362" i="32"/>
  <c r="L368" i="32"/>
  <c r="L373" i="32"/>
  <c r="L497" i="32"/>
  <c r="L322" i="32" l="1"/>
  <c r="L311" i="32"/>
  <c r="L300" i="32"/>
  <c r="L200" i="32"/>
  <c r="L75" i="32"/>
  <c r="L42" i="32"/>
  <c r="L31" i="32"/>
  <c r="L20" i="32"/>
  <c r="L9" i="32"/>
  <c r="L212" i="32"/>
  <c r="L64" i="32"/>
  <c r="L223" i="32"/>
  <c r="L356" i="32"/>
  <c r="L167" i="32"/>
  <c r="L189" i="32"/>
  <c r="L178" i="32"/>
  <c r="L53" i="32"/>
  <c r="L333" i="32"/>
  <c r="L367" i="32"/>
  <c r="L344" i="32"/>
  <c r="L156" i="32"/>
  <c r="L355" i="32"/>
  <c r="L211" i="32" l="1"/>
  <c r="L22" i="58"/>
  <c r="L47" i="48"/>
  <c r="L37" i="48"/>
  <c r="L120" i="30"/>
  <c r="K120" i="30"/>
  <c r="L114" i="30"/>
  <c r="K114" i="30"/>
  <c r="L92" i="30"/>
  <c r="K92" i="30"/>
  <c r="L85" i="30"/>
  <c r="K85" i="30"/>
  <c r="L80" i="30"/>
  <c r="L69" i="30"/>
  <c r="L64" i="30"/>
  <c r="L58" i="30"/>
  <c r="L53" i="30"/>
  <c r="L52" i="30"/>
  <c r="L45" i="30"/>
  <c r="K45" i="30"/>
  <c r="L39" i="30"/>
  <c r="K39" i="30"/>
  <c r="L34" i="30"/>
  <c r="L23" i="30"/>
  <c r="K19" i="30"/>
  <c r="K21" i="26"/>
  <c r="L52" i="19"/>
  <c r="L44" i="19"/>
  <c r="L36" i="19" s="1"/>
  <c r="L42" i="19"/>
  <c r="L41" i="19"/>
  <c r="L40" i="19"/>
  <c r="L39" i="19"/>
  <c r="L37" i="19"/>
  <c r="L113" i="30" l="1"/>
  <c r="L63" i="30"/>
  <c r="K113" i="30"/>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<sst xmlns="http://schemas.openxmlformats.org/spreadsheetml/2006/main" count="4607" uniqueCount="1658">
  <si>
    <t>Índice</t>
  </si>
  <si>
    <t>Temas materiais</t>
  </si>
  <si>
    <t>Ambiental</t>
  </si>
  <si>
    <t xml:space="preserve">Econômico </t>
  </si>
  <si>
    <t xml:space="preserve">Governança </t>
  </si>
  <si>
    <t xml:space="preserve">Social </t>
  </si>
  <si>
    <t>GRI</t>
  </si>
  <si>
    <t>SASB</t>
  </si>
  <si>
    <t>Central de Indicadores 2024</t>
  </si>
  <si>
    <t>O que é a central de indicadores?</t>
  </si>
  <si>
    <t xml:space="preserve">A central de indicadores é uma ferramenta estratégica que organiza e comunica dados sobre o desempenho financeiro, ambiental, social e de governança da empresa, atendendo a padrões internacionais como o GRI (Global Reporting Initiative) e o SASB (Sustainability Accounting Standards Board). Esses padrões ajudam a identificar e reportar os temas materiais mais relevantes para a companhia e seus stakeholders, assegurando que os dados apresentados sejam claros e comparáveis. 
A adoção do GRI permite que a Braskem aborde uma ampla gama de indicadores, como consumo de água, emissões de gases de efeito estufa, uso de energia renovável, práticas de saúde e segurança no trabalho, gestão de resíduos, ética empresarial e direitos humanos. Esse padrão também promove uma visão integrada do impacto ambiental e social da empresa. Já o SASB complementa esse relato ao priorizar informações que são financeiramente materiais para os investidores e relevantes para a gestão de riscos e oportunidades a longo prazo. 
</t>
  </si>
  <si>
    <r>
      <t xml:space="preserve">Por ser uma indústria petroquímica, a Braskem utiliza indicadores setoriais do SASB, como gestão de emissões atmosféricas, uso eficiente de recursos e práticas de segurança no ambiente de produção, que são temas críticos para empresas químicas. Com essa abordagem integrada, a central de indicadores da Braskem reforça seu compromisso com a sustentabilidade e a transparência, ajudando a comunicar de maneira estruturada como a empresa gera valor e responde aos desafios socioambientais. Isso fortalece a credibilidade das informações, alinha as metas da empresa com os Objetivos de Desenvolvimento Sustentável (ODS) e apoia a tomada de decisão baseada em dados para promover um crescimento sustentável e responsável.
Para mais informações sobre os avanços e cumprimento das metas estabelecidas, você pode encontrra em nosso relatório integrado de 2024:
</t>
    </r>
    <r>
      <rPr>
        <sz val="14"/>
        <color rgb="FFC00000"/>
        <rFont val="Aptos Narrow"/>
        <family val="2"/>
        <scheme val="minor"/>
      </rPr>
      <t>LINK ATUALIZADO RELATÓRIO 2024</t>
    </r>
  </si>
  <si>
    <t>Sumário</t>
  </si>
  <si>
    <t>Temas Materiais</t>
  </si>
  <si>
    <t>Temas materiais são os assuntos mais relevantes para uma empresa, que impactam significativamente suas operações e são de interesse para 
seus stakeholders.</t>
  </si>
  <si>
    <t>Econômico</t>
  </si>
  <si>
    <t xml:space="preserve">Indicadores econômicos são medidas que avaliam a saúde e o desempenho dos acpetos economicos dentro de uma empresa. Acompanham o crescimento econômico, orientar políticas e prever tendências futuras. </t>
  </si>
  <si>
    <t>Indicadores ambientais são medidas que oferecem informações sobre o estado e tendências do impacto e gestão sobre o meio ambiente em uma empresa. Eles ajudam a monitorar a qualidade ambiental, avaliar os impactos das atividades humanas e orientar políticas de gestão ambiental. Alguns exemplos do que avaliam os indicadores ambientais incluem qualidade do ar, água, biodiversidade e emissões de gases estufa.</t>
  </si>
  <si>
    <t>Governança</t>
  </si>
  <si>
    <t>Em uma empresa, os indicadores de governança são utilizados para avaliar a eficácia dos processos de gestão e tomada de decisão, garantindo transparência, responsabilidade e conformidade com as leis e regulamentações. Isso inclui métricas relacionadas à estrutura de governança corporativa, como composição do conselho de administração, independência dos diretores, políticas de divulgação de informações, conformidade regulatória, ética empresarial e gestão de riscos</t>
  </si>
  <si>
    <t>Social</t>
  </si>
  <si>
    <t>Indicadores sociais em uma empresa são métricas que avaliam o impacto e a contribuição da organização para o bem-estar e desenvolvimento social. Eles abrangem áreas como responsabilidade social, diversidade, condições de trabalho e investimento social. Esses indicadores são essenciais para medir o desempenho social da empresa e sua contribuição para a sociedade.</t>
  </si>
  <si>
    <t>O indicador GRI, ou Global Reporting Initiative, é um conjunto de diretrizes utilizado globalmente para elaboração de relatórios de sustentabilidade. Essas diretrizes ajudam as organizações a comunicarem seus impactos sociais, ambientais e econômicos de forma transparente e consistente. O GRI fornece uma estrutura para a coleta, análise e divulgação de informações relevantes para partes interessadas, como acionistas, funcionários, clientes e comunidades</t>
  </si>
  <si>
    <t>O SASB, ou Sustainability Accounting Standards Board, é uma organização sem fins lucrativos que desenvolve padrões de contabilidade sustentável para ajudar as empresas a relatarem informações financeiras sobre questões ambientais, sociais e de governança (ESG). Os padrões SASB são projetados para fornecer orientação específica para indústrias individuais, identificando as métricas mais relevantes e materialmente importantes para cada setor. Isso permite que as empresas comuniquem de forma consistente e comparável seu desempenho ESG aos investidores, facilitando a análise de riscos e oportunidades relacionados à sustentabilidade.</t>
  </si>
  <si>
    <t>Sustentabilidade</t>
  </si>
  <si>
    <t>Tema Material</t>
  </si>
  <si>
    <t>Indicadores GRI</t>
  </si>
  <si>
    <t xml:space="preserve">Ambiental </t>
  </si>
  <si>
    <t>Biodiversidade e uso da terra</t>
  </si>
  <si>
    <t>3-3 304; 304-1; 304-2; 304-3; 304-4</t>
  </si>
  <si>
    <t>Mudanças Climáticas</t>
  </si>
  <si>
    <t>201-2; 3-3 201; 305-1; 305-2; 305-3; 305-4; 305-5; 305-6; 305-7</t>
  </si>
  <si>
    <t>Plásticos pós-consumo</t>
  </si>
  <si>
    <t>301-2; 301-3</t>
  </si>
  <si>
    <t>Poluição do ar</t>
  </si>
  <si>
    <t>3-3; 305-1; 305-2; 305-3; 305-4; 305-5; 305-6; 305-7</t>
  </si>
  <si>
    <t>Eficiencia energética</t>
  </si>
  <si>
    <t>3-3 302; 302-1; 302-2; 302-3; 302-4</t>
  </si>
  <si>
    <t>Gestão de resíduos</t>
  </si>
  <si>
    <t>301-2; 301-3; 3-3 306; 306-1; 306-2; 306-3; 306-4; 306-5</t>
  </si>
  <si>
    <t>Gestão de água e efluentes</t>
  </si>
  <si>
    <t>3-3 303; 303-1; 303-2; 302-3; 303-4; 303-5</t>
  </si>
  <si>
    <t>Impactos da matéria-prima</t>
  </si>
  <si>
    <t>3-3 301; 301-1; 301-2; 301-3; 3-3 308; 308-1; 308-2</t>
  </si>
  <si>
    <t>Diversidade, equidade e inclusão</t>
  </si>
  <si>
    <t>202-1; 3-3 405; 405-1; 405-2; 3-3 406; 406-1</t>
  </si>
  <si>
    <t>Comunidades e investimentos sociais</t>
  </si>
  <si>
    <t>201-1; 202-2; 203-2; 204-1; 3-3 413; 413-1; 413-2</t>
  </si>
  <si>
    <t>Saúde, segurança e bem-estar</t>
  </si>
  <si>
    <t>3-3 403; 403-1; 403-2; 403-3; 403-4; 403-5; 403-6; 403-7; 403-8; 403-9; 403-10</t>
  </si>
  <si>
    <t>Direiros humanos</t>
  </si>
  <si>
    <t>401-3; 3-3 407; 407-1; 3-3 408; 408-1; 3-3409; 409-1; 3-3 410; 410-1</t>
  </si>
  <si>
    <t>Emprego, desenvolvimento e retenção</t>
  </si>
  <si>
    <t>201-3; 202-1; 3-3 401; 401-1; 401-2; 3-3 402; 402-1; 3-3 404; 404-1; 404-2; 404-3</t>
  </si>
  <si>
    <t>Produção e consumo responsáveis</t>
  </si>
  <si>
    <t>204-1; 3-3 308; 308-1; 308-2; 3-3 414; 414-1</t>
  </si>
  <si>
    <t>Inovação, tecnologia e digitalização</t>
  </si>
  <si>
    <t>Performance econômica e financeira</t>
  </si>
  <si>
    <t>2-6; 203; 3-3 201; 201-1; 201-3; 203-1; 203-2</t>
  </si>
  <si>
    <t>Gestão de produtos</t>
  </si>
  <si>
    <t>301-3; 302-3</t>
  </si>
  <si>
    <t xml:space="preserve">Gestão de cadeia de abastecimento </t>
  </si>
  <si>
    <t>Gerenciamento de risco e oportunidade</t>
  </si>
  <si>
    <t>2-6; 2-12; 2-13; 2-14; 2-18; 2-20; 2-21; 2-24; 205-1; 207-1; 207-2; 207-4; 3-3 407; 3-3 408; 3-3 409</t>
  </si>
  <si>
    <t>Grenciamento com partes interessadas</t>
  </si>
  <si>
    <t>2-3; 2-4; 2-5; 2-7; 2-8; 2-17; 2-23; 2-25; 2-28; 2-29; 2-30; 201-3; 205-2; 207-3</t>
  </si>
  <si>
    <t>Governança, ética e conformidade</t>
  </si>
  <si>
    <t>2-1; 2-2; 2-9; 2-10; 2-11; 2-15; 2-16; 2-19; 2-22; 2-26; 2-27; 205-3; 206-1; 207-2</t>
  </si>
  <si>
    <t>Indicador</t>
  </si>
  <si>
    <t>Título do indicador</t>
  </si>
  <si>
    <t>301-1</t>
  </si>
  <si>
    <t>Materias utilizados, discriminados por peso ou volume</t>
  </si>
  <si>
    <t>301-2</t>
  </si>
  <si>
    <t>Matérias-primas ou materiais reciclados utilizados</t>
  </si>
  <si>
    <t>301-3</t>
  </si>
  <si>
    <t>Produtos e suas embalagens recuperados</t>
  </si>
  <si>
    <t>302-1</t>
  </si>
  <si>
    <t>Consumo de energia dentro da organização</t>
  </si>
  <si>
    <t>302-2</t>
  </si>
  <si>
    <t>Consumo de energia fora da organização</t>
  </si>
  <si>
    <t>302-3</t>
  </si>
  <si>
    <t>Intensidade energética</t>
  </si>
  <si>
    <t>302-4</t>
  </si>
  <si>
    <t>Redução do consumo de energia</t>
  </si>
  <si>
    <t>303-1</t>
  </si>
  <si>
    <t>Interações com a água como um recurso compartilhado</t>
  </si>
  <si>
    <t>303-2</t>
  </si>
  <si>
    <t>Gestão de impactos relacionados ao descarte de água</t>
  </si>
  <si>
    <t>303-3</t>
  </si>
  <si>
    <t>Captação de água</t>
  </si>
  <si>
    <t>303-4</t>
  </si>
  <si>
    <t>Descarte de água</t>
  </si>
  <si>
    <t>303-5</t>
  </si>
  <si>
    <t>Consumo de água</t>
  </si>
  <si>
    <t>304-1</t>
  </si>
  <si>
    <t>Unidades operacionais próprias, arrendadas ou geridas dentro ou nas adjacências de áreas de proteção ambiental e áreas de alto valor de biodiversidade situadas fora de áreas de proteção ambiental</t>
  </si>
  <si>
    <t>304-2</t>
  </si>
  <si>
    <t> Impactos significativos de atividades, produtos e serviços na biodiversidade</t>
  </si>
  <si>
    <t>304-3</t>
  </si>
  <si>
    <t>Habitats protegidos ou restaurados</t>
  </si>
  <si>
    <t>304-4</t>
  </si>
  <si>
    <t>Espécies incluídas na lista vermelha da IUCN e em listas nacionais de conservação com habitats em áreas afetadas por operações da organização</t>
  </si>
  <si>
    <t>305-1</t>
  </si>
  <si>
    <t>Emissões diretas (Escopo 1) de gases de efeito estufa (GEE)</t>
  </si>
  <si>
    <t>305-2</t>
  </si>
  <si>
    <t>Emissões indiretas (Escopo 2) de gases de efeito estufa (GEE) provenientes da aquisição de energia</t>
  </si>
  <si>
    <t>305-3</t>
  </si>
  <si>
    <t>Outras emissões indiretas (Escopo 3) de gases de efeito estufa (GEE)</t>
  </si>
  <si>
    <t>305-4</t>
  </si>
  <si>
    <t>Intensidade de emissões de gases de efeito estufa (GEE)</t>
  </si>
  <si>
    <t>305-5</t>
  </si>
  <si>
    <t>Redução de emissões de gases de efeito estufa (GEE)</t>
  </si>
  <si>
    <t>305-6</t>
  </si>
  <si>
    <t>Emissões de substâncias destruidoras da camada de ozônio (SDO)</t>
  </si>
  <si>
    <t>305-7</t>
  </si>
  <si>
    <t>Emissões de NOX, SOX e outras emissões atmosféricas significativas</t>
  </si>
  <si>
    <t>306-1</t>
  </si>
  <si>
    <t>Geração de resíduos e impactos significativos relacionados a resíduos</t>
  </si>
  <si>
    <t>306-2</t>
  </si>
  <si>
    <t>Gestão de impactos significativos relacionados aos resíduos</t>
  </si>
  <si>
    <t>306-3</t>
  </si>
  <si>
    <t>Resíduos gerados</t>
  </si>
  <si>
    <t>306-4</t>
  </si>
  <si>
    <t>Resíduos não destinados para disposição final</t>
  </si>
  <si>
    <t>306-5</t>
  </si>
  <si>
    <t>Resíduos destinados para disposição final</t>
  </si>
  <si>
    <t xml:space="preserve">306-3 </t>
  </si>
  <si>
    <t>Derramamentos significativos</t>
  </si>
  <si>
    <t>308-1</t>
  </si>
  <si>
    <t>Novos fornecedores selecionados com base em critérios ambientais</t>
  </si>
  <si>
    <t>308-2</t>
  </si>
  <si>
    <t>Impactos ambientais negativos na cadeia de fornecedores e medidas tomadas</t>
  </si>
  <si>
    <t xml:space="preserve">RT-CH-000 </t>
  </si>
  <si>
    <t>Produção por Segmento</t>
  </si>
  <si>
    <t xml:space="preserve">RT-CH-110 </t>
  </si>
  <si>
    <t>Emissões de Gases Efeito Estufa</t>
  </si>
  <si>
    <t>RT-CH-120</t>
  </si>
  <si>
    <t>Qualidade do Ar</t>
  </si>
  <si>
    <t xml:space="preserve">RT-CH-130 </t>
  </si>
  <si>
    <t>Gestão de Energia</t>
  </si>
  <si>
    <t xml:space="preserve">RT-CH-140 </t>
  </si>
  <si>
    <t xml:space="preserve">Gestão de Água </t>
  </si>
  <si>
    <t xml:space="preserve">RT-CH-150 </t>
  </si>
  <si>
    <t>Gestão de Resíduos Perigosos</t>
  </si>
  <si>
    <t xml:space="preserve">EM-MD-110 </t>
  </si>
  <si>
    <t xml:space="preserve">EM-MD-120 </t>
  </si>
  <si>
    <t>Emissões Atmosféricas - Óleo e Gás</t>
  </si>
  <si>
    <t xml:space="preserve">EM-MD-160 </t>
  </si>
  <si>
    <t xml:space="preserve">Impactos Ecológicos - Óleo e gás </t>
  </si>
  <si>
    <t xml:space="preserve">EM-MD-520 </t>
  </si>
  <si>
    <t xml:space="preserve">Comportamento Competitivo - Óleo e gás </t>
  </si>
  <si>
    <t>201-1</t>
  </si>
  <si>
    <t>Valor econômico direto gerado e distribuido</t>
  </si>
  <si>
    <t>201-2</t>
  </si>
  <si>
    <t>Implicações financeiras e outros riscos e oportunidades decorrentes de mudanças climáticas</t>
  </si>
  <si>
    <t>201-3</t>
  </si>
  <si>
    <t>Obrigações do plano de benefício definido e outros planos de aposentadoria</t>
  </si>
  <si>
    <t>201-4</t>
  </si>
  <si>
    <t>Apoio financeiro recebido do governo</t>
  </si>
  <si>
    <t>202-1</t>
  </si>
  <si>
    <t>Proporção entre o salário mais baixo e o salário mínimo local, com discriminação por gênero</t>
  </si>
  <si>
    <t>202-2</t>
  </si>
  <si>
    <t>Proporção de membros da diretoria contratados na comunidade local</t>
  </si>
  <si>
    <t>203-1</t>
  </si>
  <si>
    <t>Investimentos em infraestrutura e apoio a serviços</t>
  </si>
  <si>
    <t>203-2</t>
  </si>
  <si>
    <t>Impactos econômicos indiretos significativos</t>
  </si>
  <si>
    <t>204-1</t>
  </si>
  <si>
    <t>Proporção de gastos com fornecedores locais</t>
  </si>
  <si>
    <t>205-1</t>
  </si>
  <si>
    <t>Operações avaliadas quanto a riscos relacionados à corrupção</t>
  </si>
  <si>
    <t>205-2</t>
  </si>
  <si>
    <t>Comunicação e capacitação em políticas e procedimentos de combate à corrupção</t>
  </si>
  <si>
    <t>205-3</t>
  </si>
  <si>
    <t>Casos confirmados de corrupção e medidas tomadas</t>
  </si>
  <si>
    <t>206-1</t>
  </si>
  <si>
    <t>Ações judiciais por concorrência desleal, práticas de truste e monopólio</t>
  </si>
  <si>
    <t>207-1</t>
  </si>
  <si>
    <t>Abordagem tributária</t>
  </si>
  <si>
    <t>207-2</t>
  </si>
  <si>
    <t>Governança, controle e gestão de risco fiscal</t>
  </si>
  <si>
    <t>207-3</t>
  </si>
  <si>
    <t>Engajamento de stakeholders e gestão de suas preocupações quanto a tributos</t>
  </si>
  <si>
    <t>207-4</t>
  </si>
  <si>
    <t>Relato país-a-país</t>
  </si>
  <si>
    <t>2-1</t>
  </si>
  <si>
    <t>Detalhes da organização</t>
  </si>
  <si>
    <t>2-2</t>
  </si>
  <si>
    <t>Entidades incluidas no relato de sustentabilidae da organização</t>
  </si>
  <si>
    <t>2-3</t>
  </si>
  <si>
    <t>Periodo de relato, frequência e ponto de contato</t>
  </si>
  <si>
    <t>2-4</t>
  </si>
  <si>
    <t>Reformulações de informações</t>
  </si>
  <si>
    <t>2-5</t>
  </si>
  <si>
    <t>Verificação externa</t>
  </si>
  <si>
    <t>2-6</t>
  </si>
  <si>
    <t>Atividades, cadeia de valor e outras relações de negócios</t>
  </si>
  <si>
    <t>2-7</t>
  </si>
  <si>
    <t>Empregados</t>
  </si>
  <si>
    <t>2-8</t>
  </si>
  <si>
    <t>Trabalhadores que não são empregados</t>
  </si>
  <si>
    <t>2-9</t>
  </si>
  <si>
    <t>Estrutura de governança e sua composição</t>
  </si>
  <si>
    <t>2-10</t>
  </si>
  <si>
    <t>Nomeação e seleção para o mais alto órgão de governança</t>
  </si>
  <si>
    <t>2-11</t>
  </si>
  <si>
    <t>Presidente do mais alto órgão de governança</t>
  </si>
  <si>
    <t>2-12</t>
  </si>
  <si>
    <t>Papel desempenhado pelo mais alto órgão de governança na supervisão da gestão dos impactos</t>
  </si>
  <si>
    <t>2-13</t>
  </si>
  <si>
    <t>Delegação de responsabilidade pela gestão de impactos</t>
  </si>
  <si>
    <t>2-14</t>
  </si>
  <si>
    <t>Papel desempenhado pelo mais alto órgão de governança no relato de sustentabilidade</t>
  </si>
  <si>
    <t>2-15</t>
  </si>
  <si>
    <t>Conflitos de Interesse</t>
  </si>
  <si>
    <t>2-16</t>
  </si>
  <si>
    <t>Comunicação de preocupações cruciais</t>
  </si>
  <si>
    <t>2-17</t>
  </si>
  <si>
    <t>Conhecimento coletivo do mais alto órgão de governança</t>
  </si>
  <si>
    <t>2-18</t>
  </si>
  <si>
    <t>Avaliação do desempenho do mais alto órgão de governança</t>
  </si>
  <si>
    <t>2-19</t>
  </si>
  <si>
    <t>Politivas de Remuneração</t>
  </si>
  <si>
    <t>2-20</t>
  </si>
  <si>
    <t>Processo para determinação de remuneração</t>
  </si>
  <si>
    <t>2-21</t>
  </si>
  <si>
    <t>Proporção da remuneração total anual</t>
  </si>
  <si>
    <t>2-22</t>
  </si>
  <si>
    <t>Declaração sobre estratégia de desenvolvimento sustentável</t>
  </si>
  <si>
    <t>2-23</t>
  </si>
  <si>
    <t>Compromissos de política</t>
  </si>
  <si>
    <t>2-24</t>
  </si>
  <si>
    <t>Intercorporalão de compromissos de política</t>
  </si>
  <si>
    <t>2-25</t>
  </si>
  <si>
    <t>Processos para reparar impactos negativos</t>
  </si>
  <si>
    <t>2-26</t>
  </si>
  <si>
    <t>Mecanismos para aconselhamento e apresentação de preocupações</t>
  </si>
  <si>
    <t>2-27</t>
  </si>
  <si>
    <t>Conformidade com leis e regulamentos</t>
  </si>
  <si>
    <t>2-28</t>
  </si>
  <si>
    <t>Participação em associações</t>
  </si>
  <si>
    <t>2-29</t>
  </si>
  <si>
    <t>Abordagem para engajamento de stakeholders</t>
  </si>
  <si>
    <t>2-30</t>
  </si>
  <si>
    <t>Acordos de negociação coletiva</t>
  </si>
  <si>
    <t>RT-CH-530</t>
  </si>
  <si>
    <t>Gestão Legal e regulatória</t>
  </si>
  <si>
    <t>401-1</t>
  </si>
  <si>
    <t>Novas contratações e rotatividade de empregados</t>
  </si>
  <si>
    <t>401-2</t>
  </si>
  <si>
    <t>Benefícios oferecidos a empregados em tempo integral que não são oferecidos a empregados temporários ou de período parcial</t>
  </si>
  <si>
    <t>401-3</t>
  </si>
  <si>
    <t>Licença maternidade/paternidade</t>
  </si>
  <si>
    <t>402-1</t>
  </si>
  <si>
    <t>Prazo mínimo de aviso sobre mudanças operacionais</t>
  </si>
  <si>
    <t>403-1</t>
  </si>
  <si>
    <t>Sistema de gestão de daúde e segurança do trabalho</t>
  </si>
  <si>
    <t>403-2</t>
  </si>
  <si>
    <t>Identificação de periculosidade, avaliação de riscos e investigação de incidentes</t>
  </si>
  <si>
    <t>403-3</t>
  </si>
  <si>
    <t>Serviços de saúde do trabalho</t>
  </si>
  <si>
    <t>403-4</t>
  </si>
  <si>
    <t>Participação dos trabalhadores, consulta e comunicação aos trabalhadores referentes a saúde e segurança</t>
  </si>
  <si>
    <t>403-5</t>
  </si>
  <si>
    <t>Capacitação de trabalhadores em saúde e segurança do trabalho</t>
  </si>
  <si>
    <t>403-6</t>
  </si>
  <si>
    <t>Promoção da saúde do trabalhador</t>
  </si>
  <si>
    <t>403-7</t>
  </si>
  <si>
    <t>Prevenção e mitigação de impactos de saúde e segurança do trabalho diretamente vinculados com relação de negócios</t>
  </si>
  <si>
    <t>403-8</t>
  </si>
  <si>
    <t>Trabalhadores cobertos por um sistema de gestão de saúde e segurança do trabalho</t>
  </si>
  <si>
    <t>403-9</t>
  </si>
  <si>
    <t>Acidentes de trabalho</t>
  </si>
  <si>
    <t>403-10</t>
  </si>
  <si>
    <t>Doenças profissionais</t>
  </si>
  <si>
    <t>404-1</t>
  </si>
  <si>
    <t>Média de hóras de capacitação por ano, por empregado</t>
  </si>
  <si>
    <t>404-2</t>
  </si>
  <si>
    <t>Programas para o aperfeiçoamento de competências dos empregados e de assistência para transição de carreira</t>
  </si>
  <si>
    <t>404-3</t>
  </si>
  <si>
    <t>Percentual de epregados que recebem avaliações regulares de desempenho e de desenvolvimento de carreira</t>
  </si>
  <si>
    <t>405-1</t>
  </si>
  <si>
    <t>Diversidade em órgãos de governança e empregados</t>
  </si>
  <si>
    <t>405-2</t>
  </si>
  <si>
    <t>Proporção entre o salário-base e a remuneração recebidos pelas mulheres e aqueles recebidos pelos homens</t>
  </si>
  <si>
    <t>406-1</t>
  </si>
  <si>
    <t>Casos de discriminação e medidas corretivas tomadas</t>
  </si>
  <si>
    <t>407-1</t>
  </si>
  <si>
    <t>Operações e fornecedores em que o direito à liberdade sindical e à negociação coletiva pode estar em risco</t>
  </si>
  <si>
    <t>408-1</t>
  </si>
  <si>
    <t>Operações e fornecedoes com risco significativo de casos de trabalho infantil</t>
  </si>
  <si>
    <t>409-1</t>
  </si>
  <si>
    <t>Operações e fornecedores com risco significativo de casos de trabalho forçado ou análogo ao escravo</t>
  </si>
  <si>
    <t>410-1</t>
  </si>
  <si>
    <t>Pessoal de segurança capacitado em políticas ou procedimentos de direitos humanos</t>
  </si>
  <si>
    <t>413-1</t>
  </si>
  <si>
    <t>Operações com engajamento, avaliações de impacto e programas de desenvolvimento voltados à comunidade local</t>
  </si>
  <si>
    <t>413-2</t>
  </si>
  <si>
    <t>Operações com impactos negativos significativos - reiais  e potenciais - nas comunidades locais</t>
  </si>
  <si>
    <t>414-1</t>
  </si>
  <si>
    <t>Novos fornecedores selecionados com base em critérios sociais</t>
  </si>
  <si>
    <t>415-1</t>
  </si>
  <si>
    <t>Contribuições políticas</t>
  </si>
  <si>
    <t>416-1</t>
  </si>
  <si>
    <t>Avaliação dos impactos na saúde e segurança causados por categoriais de produtos e serviços</t>
  </si>
  <si>
    <t>416-2</t>
  </si>
  <si>
    <t>Caso de não conformidade em relação aos impactos na saúde e segurança causados por produtos e serviços</t>
  </si>
  <si>
    <t>417-1</t>
  </si>
  <si>
    <t>Requisitos para informaçções e rotulagem de produtos e serviços</t>
  </si>
  <si>
    <t>417-2</t>
  </si>
  <si>
    <t>Casos de não conformidade em relação a informações e rotulagem de produtos e serviços</t>
  </si>
  <si>
    <t>417-3</t>
  </si>
  <si>
    <t>Casos de não conformidade em relação a comunicação de marketing</t>
  </si>
  <si>
    <t>418-1</t>
  </si>
  <si>
    <t>Queixas comprovadas relativas a violação da privacidade e perda de dados de clientes</t>
  </si>
  <si>
    <t>RT-CH-210</t>
  </si>
  <si>
    <t>Relacionamento com Comunidades</t>
  </si>
  <si>
    <t xml:space="preserve">RT-CH-320 </t>
  </si>
  <si>
    <t>Saúde e Segurança do Trabalho</t>
  </si>
  <si>
    <t xml:space="preserve">RT-CH-540 </t>
  </si>
  <si>
    <t>Segurança, emergência, preparo e resposta operacional</t>
  </si>
  <si>
    <t>Índice GRI | Global Reporting Inicative</t>
  </si>
  <si>
    <t>GRI 3-1</t>
  </si>
  <si>
    <t>Processo de determinação dos tópicos materiais</t>
  </si>
  <si>
    <t>GRI 3-2</t>
  </si>
  <si>
    <t>Lista de Tópicos Materiais</t>
  </si>
  <si>
    <t>GRI 3-3</t>
  </si>
  <si>
    <t>Gestão dos Tópicos Materiais</t>
  </si>
  <si>
    <t>Proporção entre o salário-base e a remuneração recebidos pelas mulheres e queles recebidos pelos homens</t>
  </si>
  <si>
    <t>Índice SASB | Sustainability Acconting Standards Board</t>
  </si>
  <si>
    <t>RT-CH-000</t>
  </si>
  <si>
    <t>Produção por segmento reportado</t>
  </si>
  <si>
    <t>RT-CH-110a.1</t>
  </si>
  <si>
    <t>Emissões globais brutas do Escopo 1, porcentagem coberta por regulamentos de limitação de emissões</t>
  </si>
  <si>
    <t>RT-CH-110a.2</t>
  </si>
  <si>
    <t>Discussão de estratégia ou plano de longo e curto prazo para gerenciar emissões do Escopo 1, metas de redução de emissões e análise de desempenho das metas</t>
  </si>
  <si>
    <t>RT-CH-120a.1</t>
  </si>
  <si>
    <t xml:space="preserve"> Emissões atmosféricas dos seguintes poluentes: (1) NOx (excluindo N2O), (2) SOx, (3) compostos orgânicos voláteis (VOCs) e (4) poluentes atmosféricos perigosos (HAPs)</t>
  </si>
  <si>
    <t>RT-CH-130a.1</t>
  </si>
  <si>
    <t>(1) Energia total consumida, (2) porcentagem de eletricidade da rede, (3) porcentagem de renováveis, (4) energia autogerada total</t>
  </si>
  <si>
    <t>RT-CH-140a.1</t>
  </si>
  <si>
    <t>Total de água retirada, (2) total de água consumida, porcentagem de cada um em regiões com estresse hídrico de linha de base alto ou extremamente alto</t>
  </si>
  <si>
    <t>RT-CH-140a.2</t>
  </si>
  <si>
    <t>Número de incidentes de não conformidade associados a licenças, padrões e regulamentos de qualidade da água</t>
  </si>
  <si>
    <t>RT-CH-140a.3</t>
  </si>
  <si>
    <t>Descrição dos riscos de gestão da água e discussão de estratégias e práticas para mitigar esses riscos</t>
  </si>
  <si>
    <t>RT-CH-150a.1</t>
  </si>
  <si>
    <t>Quantidade de resíduos perigosos gerados, porcentagem reciclada</t>
  </si>
  <si>
    <t>RT-CH-210a.1</t>
  </si>
  <si>
    <t>Discussão dos processos de engajamento para gerenciar riscos e oportunidades associados aos interesses da comunidade</t>
  </si>
  <si>
    <t>RT-CH-320a.1</t>
  </si>
  <si>
    <t>(1) Taxa total de incidentes registráveis (TRIR) e (2) taxa de fatalidade para (a) funcionários diretos e (b) funcionários terceirizados</t>
  </si>
  <si>
    <t>RT-CH.320a.2</t>
  </si>
  <si>
    <t>Descrição dos esforços para avaliar, monitorar e reduzir a exposição de funcionários e trabalhadores contratados a riscos de saúde de longo prazo (crônicos)</t>
  </si>
  <si>
    <t>RT-CH-410a.1</t>
  </si>
  <si>
    <t>Receita de produtos projetados para eficiência de recursos na fase de uso</t>
  </si>
  <si>
    <t>RT-CH-410b.1</t>
  </si>
  <si>
    <t>Porcentagem de produtos que contêm o Sistema Harmonizado de Classificação e Rotulagem de Produtos Químicos (GHS) Categoria 1 e 2 Substâncias Perigosas para a Saúde e Meio Ambiente, (2) porcentagem de tais produtos que foram submetidos a uma avaliação de risco</t>
  </si>
  <si>
    <t>RT-CH-410b.2</t>
  </si>
  <si>
    <t>Discussão da estratégia para: (1) gerenciar produtos químicos preocupantes e; (2) desenvolver alternativas com impacto humano e/ou ambiental reduzido</t>
  </si>
  <si>
    <t>RT-CH-410c.1</t>
  </si>
  <si>
    <t xml:space="preserve"> Porcentagem de produtos por receita que contêm organismos geneticamente modificados (OGM)
Tópico</t>
  </si>
  <si>
    <t>RT-CH-530a.1</t>
  </si>
  <si>
    <t>Discussão de posições corporativas relacionadas a regulamentações governamentais e/ou propostas de políticas que abordem fatores ambientais e sociais que afetam a indústria</t>
  </si>
  <si>
    <t>RT-CH-540a.1</t>
  </si>
  <si>
    <t>Contagem de Incidentes de Segurança do Processo (PSIC), Taxa Total de Incidentes de Segurança do Processo (PSTIR) e Taxa de Gravidade do Incidente de Segurança do Processo (PSISR)</t>
  </si>
  <si>
    <t>RT-CH-540a.2</t>
  </si>
  <si>
    <t>Número de incidentes de transporte</t>
  </si>
  <si>
    <t>EM-MD-110a.1</t>
  </si>
  <si>
    <t>EM-MD-110a.2</t>
  </si>
  <si>
    <t>EM-MD-120a.1</t>
  </si>
  <si>
    <t>Emissões atmosféricas dos seguintes poluentes: (1) Nox (excluindo N2O), (2) SOx, (3) compostos orgânicos voláteis (VOCs) e (4) material particulado (PM10)</t>
  </si>
  <si>
    <t>EM-MD-160a.1</t>
  </si>
  <si>
    <t>Descrição das políticas e práticas de gestão ambiental</t>
  </si>
  <si>
    <t>EM-MD-160a.2</t>
  </si>
  <si>
    <t>Porcentagem de terras possuídas, arrendadas e/ou operadas em áreas com status de conservação protegida ou habitat de espécies ameaçadas</t>
  </si>
  <si>
    <t>EM-MD-160a.3</t>
  </si>
  <si>
    <t>Área terrestre perturbada, porcentagem de área impactada restaurada</t>
  </si>
  <si>
    <t>EM-MD-520a.1</t>
  </si>
  <si>
    <t>Valor total de perdas monetárias como resultado de procedimentos legais associados a regulamentações federais de oleodutos e armazenamento</t>
  </si>
  <si>
    <t>GRI 2-1 à 2-6 | Divulgação Geral</t>
  </si>
  <si>
    <t>2-1 Detalhes da organização</t>
  </si>
  <si>
    <t>2-1a. Nome jurídico</t>
  </si>
  <si>
    <t>Braskem S.A</t>
  </si>
  <si>
    <t>2-1b. Estrutura societária e forma jurídica</t>
  </si>
  <si>
    <t xml:space="preserve">A Braskem é uma empresa de capital aberto e participa do Nível 1 de governança corporativada Bolsa de Valores de São Paulo (BM&amp;F Bovespa) desde 2003. Atualmente, os principais acionistas da companhia são o grupo Novonor – em recuperação judicial – e a Petrobras. A companhia também tem parte de suas ações listadas na B3, na Bolsa de Valores de Nova York (NYSE) e na Latibex – seção latino-americana da Bolsa de Madri –, o que traz mais liquidez para os acionistas.    </t>
  </si>
  <si>
    <t>2-1c. Localização da sede</t>
  </si>
  <si>
    <t>Município de Camaçari, Estado da Bahia</t>
  </si>
  <si>
    <t>2-1d. Países de operação</t>
  </si>
  <si>
    <t xml:space="preserve">Operações industriais no Brasil, Estados Unidos, México e Europa. Escritórios comerciais no Brasil, Colômbia, Chile, Peru, Argentina, Estados Unidos, México, Holanda e Singapura. Escritório de representação no Japão. 
 </t>
  </si>
  <si>
    <t>2-2 Entidades incluídas no relato de sustentabilidade da organização</t>
  </si>
  <si>
    <t>A Braskem é uma companhia de capital aberto constituída segundo as leis brasileiras, com sede administrativa na cidade de Camaçari (Brasil) e operações globais em quatro continentes.
A companhia publica o seu Relatório Integrado 2024, elaborado com a participação de nossos executivos e conselheiros, atendendo aos padrões do Integrated Reporting Framework (IR) e em conformidade com os requisitos da Global Reporting Initiative (GRI) e Sustainability Accounting Standards Board (SASB), do Programa Brasileiro GHG Protocol, do Manual de Divulgação Ambiental,
Social e de Governança e do Conselho Empresarial Mundial para o Desenvolvimento Sustentável (WBCSD).
O Relatório Integrado 2024 está aderente à Resolução nº 14 da Comissão de Valores Mobiliários (CVM), de 09/12/2020. Adicionalmente, as instâncias de governança da Braskem, incluindo o Conselho de Administração, participaram da construção do documento previamente à sua publicação. O Relatório Integrado 2024 também foi submetido à asseguração limitada externa, conduzida pela consultoria independente KPMG.
Este Relatório abrange o período de 1º de janeiro de 2024 a 31 de dezembro de 2024. Nele foram consideradas as entidades jurídicas em que a Braskem tem controle operacional¹ e/ou consolida informações nas Demonstrações Financeiras, excluindo-se a controlada Cetrel S.A., a Wise Plásticos Ltda. e a ER Plastics B.V., e suas subsidiárias para indicadores sociais e ambientais. Os indicadores de emissões de gases de efeito estufa (GEE) consideraram a Cetrel S.A. e suas controladas. Em junho de 2024, a Braskem assinou acordo de investimento com a Solvi e com a Gerenciamento de Resíduos Industriais S.A. para a transferência da totalidade das ações ordinárias de emissão da Cetrel S.A. (Cetrel) atualmente detidas pela Braskem, respresentativas de 63,7% do capital social votante e total da Cetrel, para a Gerenciamento de Resíduos Industriais S.A.
Pelo quinto ano consecutivo, apresentamos às nossas partes interessadas um relatório com informações concisas e mensuráveis, observando as melhores práticas em governança corporativa e sustentabilidade.
Como forma de manter o documento conciso, destacamos aqui parte dos indicadores e mantemos os dados públicos na íntegra em nossa Central de Indicadores on-line. Dúvidas, críticas e sugestões podem ser encaminhadas para braskem-ri@braskem.com.br ou www.braskem.com.br/contato.
Nota (1): Segundo o Programa Brasileiro GHG Protocol, na abordagem de controle operacional, uma organização responde por 100% das emissões de gases de efeito estufa (GEE) das unidades sobre as quais tem controle operacional, não respondendo por aquelas provenientes de operações nas quais tem apenas participação societária.
Central de indicadores
2-2 Entidades incluídas no relato de sustentabilidade da organização
Nele foram consideradas as entidades jurídicas em que a Braskem tem controle operacional¹ e/ou consolida informações nas Demonstrações Financeiras, excluindo-se a controlada Cetrel S.A., a Wise Plásticos Ltda. e a ER Plastics B.V., e suas subsidiárias para indicadores sociais e ambientais. Os indicadores de emissões de gases de efeito estufa (GEE) consideraram a Cetrel S.A. e suas controladas. Em junho de 2024, a Braskem assinou acordo de investimento com a Solvi e com a Gerenciamento de Resíduos Industriais S.A. para a transferência da totalidade das ações ordinárias de emissão da Cetrel S.A. (Cetrel) atualmente detidas pela Braskem, respresentativas de 63,7% do capital social votante e total da Cetrel, para a Gerenciamento de Resíduos Industriais S.A. A lista das entidades pode ser encontrada nas Demonstrações Financeiras de 2024, nota explicativa 2, página 15, disponível no nosso site de Relações com Investidores (Link: https://api.mziq.com/mzfilemanager/v2/d/540b55c5-af99-45f7-a772-92665eb948e9/c8f9acf5-574a-fd1a-c971-134d13151bab?origin=1).
Nota (1): Segundo o Programa Brasileiro GHG Protocol, na abordagem de controle operacional, uma organização responde por 100% das emissões de gases de efeito estufa (GEE) das unidades sobre as quais tem controle operacional, não respondendo por aquelas provenientes de operações nas quais tem apenas participação societária.</t>
  </si>
  <si>
    <t>2-3 Período de relato, frequência e ponto de contato</t>
  </si>
  <si>
    <t>2-3a. Período de relato e a frequência de seu relato de sustentabilidade</t>
  </si>
  <si>
    <t xml:space="preserve">De 01 de janeiro de 2024 até 31 de dezembro de 2024. O relatório é publicado anualmente.  </t>
  </si>
  <si>
    <t>2-3b. Período de relato de seu relato financeiro</t>
  </si>
  <si>
    <t>De 01 de janeiro de 2024 até 31 de dezembro de 2024.</t>
  </si>
  <si>
    <t>2-3c. Data de publicação do relatório</t>
  </si>
  <si>
    <t>21 de março de 2025</t>
  </si>
  <si>
    <t>2-3d. Contato para perguntas sobre o relatório</t>
  </si>
  <si>
    <t>Área de Desenvolvimento Sustentável: sustainabledevelopment@braskem.com ou área de Relações com Investidor: braskem-ri@braskem.com. Também é possível entrar em contato pelo site https://www.braskem.com.br/contato</t>
  </si>
  <si>
    <t>2-4 Reformulação de informações</t>
  </si>
  <si>
    <t xml:space="preserve">Reformulações de informações são esclarecidas ao longo do documento Relatório Integrado 2024.
</t>
  </si>
  <si>
    <t>2-5 Verificação externa</t>
  </si>
  <si>
    <t>2-5a. Política e prática de verificação externa</t>
  </si>
  <si>
    <t xml:space="preserve">O relatório de sustentabilidade da Braskem é verificado por terceira parte externa desde 2012, com base nos padrões de reporte do Global Reporting Initiative (GRI). Em 2020, passou a aderir os indicadores do Sustainability Accounting Standards Board (SASB) e a estrutura do International Integrated Reporting Council (IIRC), já adotado em relatórios para investidores desde 2018. Assim, o documento passou a ser chamado de Relatório Integrado, que passa por asseguração limitada de terceira parte em todos os frameworks de reporte citados, inclusive com relação à CPC 09 da Comissão de Valores Mobiliários (CVM). A construção do relatório envolve integrantes, líderes, executivos e o próprio Conselho de Administração.
 </t>
  </si>
  <si>
    <t>2-5b Detalhes de verificação externa</t>
  </si>
  <si>
    <t xml:space="preserve">21 de março de 2025. </t>
  </si>
  <si>
    <t>2-6 Atividades, cadeia de valor e outras relações de negócios</t>
  </si>
  <si>
    <t>2-6a. Setor de atuação</t>
  </si>
  <si>
    <t>Conforme o capítulo "A Braskem", itens "Quem Somos" e "A nossa cadeia de valor", do Relatório Integrado 2024</t>
  </si>
  <si>
    <t>2-6b. Cadeia de valor</t>
  </si>
  <si>
    <t>Conforme o capítulo "A Braskem", itens "Quem Somos", "A nossa cadeia de valor" e "Modelo de Negócios" do Relatório Integrado 2024</t>
  </si>
  <si>
    <t>2-6c. Outras relações de negócio</t>
  </si>
  <si>
    <t>Conforme o capítulo "A Braskem", itens "Quem Somos", "A nossa cadeia de valor" e "Modelo de Negócios" do Relatório Integrado 2024. Ainda, mais informações podem ser encontradas no capítulo "Pilares Estratégicos", no item "Produtividade e Competitividade".</t>
  </si>
  <si>
    <t>2-6d. Mudanças significativas</t>
  </si>
  <si>
    <t xml:space="preserve">Em 2021, a Braskem Idesa aprovou e iniciou o projeto de construção do terminal de importação de etano no México, com capacidade de até 80 mil barris de etano por dia, o que permitirá que a Braskem Idesa opere até 100% de sua capacidade de produção. No mesmo ano, foi formada uma Joint-Venture entre Braskem Idesa e Advario, através da subsidiária Terminal Químico Puerto México (“TQPM”), com uma participação de 50% para cada acionista. O valor total estimado para a construção do terminal é de US$ 446 milhões (CAPEX ex-VAT), sendo que US$ 408 milhões são financiados, na modalidade Syndicated Project Finance Loan, anunciado pela TQPM em novembro de 2023. O objetivo do terminal é complementar o fornecimento de hidrocarbonetos no México e fornecer etano adicional à Braskem Idesa para operar em sua plena capacidade, aumentando a disponibilidade de gás e a competitividade de toda a indústria petroquímica e de plásticos mexicana. A conclusão da construção do projeto está prevista para o final de 2024, com início das operações estimada para o final do primeiro trimestre de 2025.
 </t>
  </si>
  <si>
    <t>GRI 2-7 | Divulgação Geral</t>
  </si>
  <si>
    <t>2-7 Empregados</t>
  </si>
  <si>
    <t>2-7 a. Número total de empregados, e divisão do total por gênero e região</t>
  </si>
  <si>
    <t>Total</t>
  </si>
  <si>
    <t>Homens</t>
  </si>
  <si>
    <t>Mulheres</t>
  </si>
  <si>
    <t>Brasil</t>
  </si>
  <si>
    <t>Alemanha</t>
  </si>
  <si>
    <t>Estados Unidos</t>
  </si>
  <si>
    <t>México</t>
  </si>
  <si>
    <t>Holanda</t>
  </si>
  <si>
    <t>Outros países</t>
  </si>
  <si>
    <t>2-7b.i. Empregados com tempo de contrato indeterminado, e divisão por gênero e região</t>
  </si>
  <si>
    <t>Mexico</t>
  </si>
  <si>
    <t>2-7b.ii. Empregados com tempo de contrato determinado, e divisão por gênero e região</t>
  </si>
  <si>
    <t xml:space="preserve">Total </t>
  </si>
  <si>
    <t>2-7b.iii. Empregados com contrato de horas não garantidas</t>
  </si>
  <si>
    <t>Não aplicável</t>
  </si>
  <si>
    <t>A Braskem não possui contratos de trabalho de horas não garantidas.</t>
  </si>
  <si>
    <t>2-7b.iv. Empregados de turno integral, dividido por gênero e região</t>
  </si>
  <si>
    <t>2-7b.v. Empregados de turno parcial, dividido por gênero e região</t>
  </si>
  <si>
    <t>Total Jornada Parcial</t>
  </si>
  <si>
    <t>2-7c. descrever as metodologias e premissas usadas para compilar os dados, incluindo se os números estão relatados</t>
  </si>
  <si>
    <t xml:space="preserve">A geração do número de integrantes Global da Braskem é através de base de pessoas do sistema BeUx Connect e não são considerados integrantes em afastamento por Invalidez, Liceça não remunerada. No Brasil são considerados integrantes e aprendizes ativos, excluindo posições de estágio, e para os demais países são considerados integrantes ativos, excluindo posições de estágio. 
Com relação ao Brasil integrantes com contratos de Tempo Determinado são considerados os aprendizes (11) e em Jornada Parcial integrantes com jornada de trabalho de 30 horas semanais ou menos (01 integrante e 11 aprendizes). Nos outros países foi solicitado para a equipe de remuneração a lista de integrantes com contrato determinado e jornada parcial. </t>
  </si>
  <si>
    <t>2-7d. relatar informações contextuais necessárias para a compreensão dos dados relatados</t>
  </si>
  <si>
    <t>Não há informações contextuais necessárias para compreensão.</t>
  </si>
  <si>
    <t>2-7e. descrever flutuações significativas no número de empregados durante o período de relato e entre períodos de relato</t>
  </si>
  <si>
    <t>Braskem seguiu o planejamento de headcount para o ano.</t>
  </si>
  <si>
    <t/>
  </si>
  <si>
    <t>GRI 2-8 | Divulgação Geral</t>
  </si>
  <si>
    <t>2-8- Trabalhadores que não são empregados</t>
  </si>
  <si>
    <t>2-8 a. Número total de trabalhadores que não são empregados e cujo trabalho é controlado pela organização</t>
  </si>
  <si>
    <t>Estágiarios (as)</t>
  </si>
  <si>
    <t>São Paulo</t>
  </si>
  <si>
    <t>Rio de Janeiro</t>
  </si>
  <si>
    <t>Bahia</t>
  </si>
  <si>
    <t>Alagoas</t>
  </si>
  <si>
    <t>Rio Grande do Sul</t>
  </si>
  <si>
    <t>Terceiros (as)</t>
  </si>
  <si>
    <t>2-8b. Metodologias e premissas usadas para compilar os dados</t>
  </si>
  <si>
    <t>Foram considerados trabalhadores terceirizados (apenas regulares) e estagiários (as) no Brasil. Estes tipos de vínculos não estão reportados no indicador 2-7 e foram consolidados com base na data corte 31/12/2024.</t>
  </si>
  <si>
    <t>2-8c. Descrever flutuações significativas no número de trabalhadores que não são empregados durante o período de relato e entre períodos de relato</t>
  </si>
  <si>
    <t>Não houve flutuações significativas.</t>
  </si>
  <si>
    <t>GRI 2-9 à 2-21 | Divulgação Geral</t>
  </si>
  <si>
    <t>2-9 Estrutura de governança e sua composição</t>
  </si>
  <si>
    <t>2-9a. Estrutura de governança</t>
  </si>
  <si>
    <t>O Conselho de Administração, mais alto órgão na estrutura de Governança Corporativa da Companhia, é composto de 11 membros e seus respectivos suplentes, eleitos ou destituídos a qualquer tempo por meio de Assembleia Geral.
Dos 11 membros, 20% (3 membros) são independentes, nos termos da Resolução CVM nº 168/2022 e da Política Global do Sistema de Conformidade. Os membros do CA tem mandato de 2 anos, permitida sua reeleição. O Conselho de Administração ainda conta com um Presidente e um Vice-Presidente, sendo que o Líder de Negócio (CEO) não poderá cumular o cargo com o de Presidente do Conselho.
Em sua estrutura de Governança Corporativa, a Companhia ainda possui Comitês de Assessoramento do Conselho de Administração de caráter permanente, sendo: Comitê de Conformidade e Auditoria Estatutário, Comitê de Pessoas e Organização, Comitê de Finanças e Investimentos e Comitê de Estratégia, Comunicação e ESG. Os Comitês tratam de assuntos que subsidiam as deliberações de competência do CA, conforme atribuições previstas em seus respectivos Regimentos Internos, sem caráter deliberativo. Veja mais em: https://www.braskem.com.br/governanca-corporativa
Por fim, a Companhia conta com uma Diretoria Estatutária, atualmente composta por 6 Diretores, estando, dentre estes, o Líder de Negócio/Diretor Presidente (CEO) e o Diretor Financeiro e de Relações com Investidores, com mandato de 3 anos.</t>
  </si>
  <si>
    <t>2-9b.Lista de comitês do mais alto órgão de governança, responsáveis pela tomada de decisão e pela supervisão da gestão dos impactos da organização na economia, no meio ambiente e nas pessoas</t>
  </si>
  <si>
    <r>
      <t xml:space="preserve">São Comitês de Assessoramento do Conselho de Administração: 
</t>
    </r>
    <r>
      <rPr>
        <b/>
        <sz val="14"/>
        <rFont val="Aptos Narrow"/>
        <family val="2"/>
        <scheme val="minor"/>
      </rPr>
      <t>Comitê de Conformidade e Auditoria Estatutário (CCAE):</t>
    </r>
    <r>
      <rPr>
        <sz val="14"/>
        <rFont val="Aptos Narrow"/>
        <family val="2"/>
        <scheme val="minor"/>
      </rPr>
      <t xml:space="preserve"> é um órgão estatutário, de caráter permanente, regido nos termos da Resolução da Comissão de Valores Mobiliários (CVM) nº 23/2021, bem como aderente às regras da Lei Sarbanes-Oxley (SOx), formado por 5 membros (três conselheiros independentes do CA e dois membros externos). O CCAE acompanha, entre outros temas, o sistema de conformidade da Companhia, controles internos e gestão de riscos da Braskem, bem como questões relacionadas à auditora interna, partes relacionadas e privacidade e proteção de dados, além de supervisionar a qualidade e a integridade das demonstrações financeiras e dos relatórios financeiros. 
</t>
    </r>
    <r>
      <rPr>
        <b/>
        <sz val="14"/>
        <rFont val="Aptos Narrow"/>
        <family val="2"/>
        <scheme val="minor"/>
      </rPr>
      <t>Comitê de Estratégia, Comunicação e ESG (CECESG):</t>
    </r>
    <r>
      <rPr>
        <sz val="14"/>
        <rFont val="Aptos Narrow"/>
        <family val="2"/>
        <scheme val="minor"/>
      </rPr>
      <t xml:space="preserve"> formado por 3 membros do CA, é responsável por apoiar o Conselho de Administração na avaliação do direcionamento estratégico que deve seguir as diretrizes de desenvolvimento sustentável da Braskem, bem como por acompanhar e avaliar as iniciativas e metas assumidas pela Companhia no que concerne à sustentabilidade empresarial e os critérios ESG. Suas atribuições incluem, entre outras, acompanhar aspectos ESG presentes na estratégia e nas políticas corporativas referentes à divulgação de informações, ao desenvolvimento sustentável e a saúde, segurança, meio ambiente, qualidade e produtividade.
</t>
    </r>
    <r>
      <rPr>
        <b/>
        <sz val="14"/>
        <rFont val="Aptos Narrow"/>
        <family val="2"/>
        <scheme val="minor"/>
      </rPr>
      <t>Comitê de Finanças e Investimentos (CFI):</t>
    </r>
    <r>
      <rPr>
        <sz val="14"/>
        <rFont val="Aptos Narrow"/>
        <family val="2"/>
        <scheme val="minor"/>
      </rPr>
      <t xml:space="preserve"> composto por 4 membros do CA, analisa as políticas relacionadas a gestão financeira, garantias, investimentos, dividendos e negociação de valores mobiliários. Além das demais competências, participa das decisões de investimentos e acompanha a estratégia financeira e o desempenho das ações da companhia no mercado de capitais. 
</t>
    </r>
    <r>
      <rPr>
        <b/>
        <sz val="14"/>
        <rFont val="Aptos Narrow"/>
        <family val="2"/>
        <scheme val="minor"/>
      </rPr>
      <t xml:space="preserve">Comitê de Pessoas e Organização (CPO): </t>
    </r>
    <r>
      <rPr>
        <sz val="14"/>
        <rFont val="Aptos Narrow"/>
        <family val="2"/>
        <scheme val="minor"/>
      </rPr>
      <t>composto de 3 membros do CA, entre outras atribuições, acompanha e revisa políticas e projetos estratégicos relacionados a pessoas, além de parâmetros e critérios em relação à remuneração dos administradores.
Os comitês responsáveis pelo apoio ao CA na tomada de decisão e pela supervisão da gestão dos impactos da organização na economia, no meio ambiente e nas pessoas são o CECESG, CFI e CPO. As composições do CA e dos seus Comitês são descritas em seus regimentos internos, disponíveis no site de relações com investidores. Veja mais em: https://www.braskem-ri.com.br/a-companhia/conselhos-e-diretoria/</t>
    </r>
  </si>
  <si>
    <t>2-9c. Composição do mais alto órgão de governança</t>
  </si>
  <si>
    <t xml:space="preserve"> Até a data de publicação dos índices, a composição do conselho era:</t>
  </si>
  <si>
    <t>Nome</t>
  </si>
  <si>
    <t xml:space="preserve">(i) Executivo/Não executivo </t>
  </si>
  <si>
    <t>(ii) Independente</t>
  </si>
  <si>
    <t>(iii) Eleição</t>
  </si>
  <si>
    <r>
      <t>(viii) Indicação</t>
    </r>
    <r>
      <rPr>
        <b/>
        <vertAlign val="superscript"/>
        <sz val="11"/>
        <color theme="1"/>
        <rFont val="Aptos Narrow"/>
        <family val="2"/>
        <scheme val="minor"/>
      </rPr>
      <t>1</t>
    </r>
  </si>
  <si>
    <t>Héctor Nuñez</t>
  </si>
  <si>
    <t>Não Executivo</t>
  </si>
  <si>
    <t>Não</t>
  </si>
  <si>
    <t>Novonor</t>
  </si>
  <si>
    <t>Olavo Bentes David</t>
  </si>
  <si>
    <t>Petrobras</t>
  </si>
  <si>
    <t>Carlos Plachta</t>
  </si>
  <si>
    <t>Sim</t>
  </si>
  <si>
    <t>Gesner José de Oliveira Filho</t>
  </si>
  <si>
    <t>João Pinheiro Nogueira Batista</t>
  </si>
  <si>
    <t>Não </t>
  </si>
  <si>
    <t xml:space="preserve"> José Mauro Mettrau Carneiro da Cunha</t>
  </si>
  <si>
    <t>Juliana Sá Vieira Baiardi</t>
  </si>
  <si>
    <t>Luiz Eduardo Valente</t>
  </si>
  <si>
    <t>Maurício Dantas Bezerra</t>
  </si>
  <si>
    <t>Roberto Faldini</t>
  </si>
  <si>
    <t>Paulo Roberto Britto Guimarães</t>
  </si>
  <si>
    <r>
      <rPr>
        <vertAlign val="superscript"/>
        <sz val="11"/>
        <rFont val="Aptos Narrow"/>
        <family val="2"/>
        <scheme val="minor"/>
      </rPr>
      <t>1</t>
    </r>
    <r>
      <rPr>
        <sz val="11"/>
        <rFont val="Aptos Narrow"/>
        <family val="2"/>
        <scheme val="minor"/>
      </rPr>
      <t xml:space="preserve"> Indicação dos acionistas.</t>
    </r>
  </si>
  <si>
    <t>(iv) Conforme Curriculum Vitae disponível em: https://www.braskem-ri.com.br/a-companhia/conselhos-e-diretoria/</t>
  </si>
  <si>
    <t>(v) 1 membro se declara como mulher e os demais como homem</t>
  </si>
  <si>
    <t>(vi) 10 membros se declaram como de cor/raça branca, enquanto 1 se declara como de cor/raça parda. Além disso, o Conselho conta com 9 membros com 50 anos ou mais.</t>
  </si>
  <si>
    <t>(vii e viii) Conforme Curriculum Vitae disponível em: https://www.braskem-ri.com.br/a-companhia/conselhos-e-diretoria/, a composição atual é de 6 membros indicados pela Novonor, incluindo o Presidente do CA, e 4 pela Petrobras.
As competências, experiências profissionais anteriores e a formação acadêmica de cada um dos membros está disposta nos currículos, que também podem ser consultados no Formulário de Referência de 2024.</t>
  </si>
  <si>
    <t>E da diretoria estatutária:</t>
  </si>
  <si>
    <t>Posição </t>
  </si>
  <si>
    <t>Eleição</t>
  </si>
  <si>
    <t>Roberto Prisco Paraiso Ramos</t>
  </si>
  <si>
    <t>Diretor Presidente</t>
  </si>
  <si>
    <t>Felipe Montoro Jens</t>
  </si>
  <si>
    <t>Diretor Financeiro e de Relações com Investidores</t>
  </si>
  <si>
    <t>Stefan Lanna Lepecki</t>
  </si>
  <si>
    <t>Diretor sem designação específica</t>
  </si>
  <si>
    <t>Andre Amaro da Silveira</t>
  </si>
  <si>
    <t>Geraldo Magela de Moraes Vilaça Netto</t>
  </si>
  <si>
    <t>2-10 Nomeação e seleção para o mais alto órgão de governança</t>
  </si>
  <si>
    <t>2-10a. Processos de nomeação e seleção para o mais alto órgão de governança e seus comitês</t>
  </si>
  <si>
    <r>
      <t xml:space="preserve">A Assembleia Geral, de acordo com o artigo 17, xiv do Estatuto Social, é responsável pela eleição e substituição dos membros do Conselho de Administração e do Conselho Fiscal. O artigo 19 prevê que a Assembleia Geral deverá definir, entre os membros do Conselho de Administração, o Presidente e o Vice-Presidente, podendo substituí-los a qualquer tempo, observado o disposto em Acordos de Acionistas arquivados na sede da Companhia. O artigo 31 prevê que a Diretoria é composta de no mínimo 4 e no máximo 10 membros, sendo um Diretor Presidente, eleitos pelo Conselho de Administração, e por ele destituíveis a qualquer tempo, observando-se o disposto em Acordos de Acionistas arquivados na sede da Companhia.
Por fim, o Presidente do CA, conforme o artigo 3, ix do Regimento Interno do CA, é responsável por alocar os Conselheiros para compor cada um dos Comitês, bem como nomear os respectivos coordenadores, observando a experiência e as competências específicas de cada Conselheiro face às responsabilidades de cada Comitê, observado o Acordo de Acionistas. Os critérios de diversidade e independência, bem como a análise de currículos para a verificação das competências para os impactos da organização são considerados na avaliação. 
Os membros do Conselho de Administração têm mandato unificado de 2 anos, permitida a reeleição. O prazo de gestão do Presidente e do Vice-Presidente também é de 2 anos, permitida a reeleição. De acordo com o art. 2, vii do Regimento Interno do Conselho de Administração, compete a tal órgão manifestar−se, por ocasião da convocação de Assembleia para eleger os Conselheiros da Companhia, sobre a aderência dos candidatos aos critérios de independência estabelecidos em política própria da Companhia e da Resolução 23/21, quando for o caso, bem como avaliar nos anos </t>
    </r>
    <r>
      <rPr>
        <b/>
        <sz val="14"/>
        <color rgb="FFFF0000"/>
        <rFont val="Aptos Narrow"/>
        <family val="2"/>
        <scheme val="minor"/>
      </rPr>
      <t>subsequentes</t>
    </r>
    <r>
      <rPr>
        <sz val="14"/>
        <rFont val="Aptos Narrow"/>
        <family val="2"/>
        <scheme val="minor"/>
      </rPr>
      <t xml:space="preserve"> à eleição, se os Conselheiros declarados independentes permanecem aderentes aos critérios de independência da Companhia, indicando e justificando quaisquer circunstâncias que possam comprometer sua independência. Para tanto, o Conselho de Administração da Companhia conta com o apoio do CCAE, ao qual compete de acordo com o art. 2, xxxix do seu Regimento Interno apoiar o CA na avaliação das razões do enquadramento aos critérios de independência dos candidatos a membros do CA estabelecidos em política própria da Companhia e conforme à Resolução CVM nº 23, quando aplicável, por ocasião da convocação de Assembleia que os elegerá, e, nos anos subsequentes à sua eleição se os Conselheiros declarados independentes permanecem enquadrados aos critérios de independência aplicáveis, bem como indicar e justificar quaisquer circunstâncias que possam comprometer a sua independência.
O Comitê de Pessoas e Organização contribui na elaboração e acompanha o cumprimento efetivo das normas que tratarem sobre a indicação de membros do CA, seus Comitês de Apoio e Diretoria Estatutária, além de avaliar, previamente à apreciação pelo CA, a proposta do LN-Braskem sobre a composição da Diretoria Estatutária, bem como de suas eventuais substituições, conforme disposições do Regimento Interno do Comitê de Pessoas e Organizações. Esse Comitê também acompanha o Plano de Sucessão da Diretoria Estatutária e do Responsável por Conformidade, observado o Acordo de Acionistas, conforme art. 2, xvi do Regimento Interno do Comitê de Pessoas e Organizações.</t>
    </r>
  </si>
  <si>
    <t>2-10b. Critérios adotados para nomear e selecionar os membros do mais alto órgão de governança</t>
  </si>
  <si>
    <t>Conforme descrito no Acordo de Acionistas, para a nomeação dos membros considera-se a indicação dos acionistas:
 "3.1 As Partes se comprometem a sempre exercer seus respectivos direitos de voto nas Assembleias Gerais, e a fazer com que os membros do Conselho de Administração, por elas indicados, atuem sempre no melhor interesse das Companhias. Além disso, as Partes deverão exercer seus direitos de voto nas deliberações sociais, de modo a fazer com que os órgãos de administração das Companhias atuem com independência e lealdade e ajam com transparência e precisão nas divulgações feitas ao mercado, a fim de promover a valorização dos ativos das Companhias e de conceder maior segurança e transparência aos demais acionistas da Braskem.
3.1.1 As Partes se comprometem, ainda, a exercer seus direitos de voto na eleição dos membros dos Conselhos de Administração e a fazer com que os membros por elas eleitos para os Conselhos de Administração exerçam seus direitos de voto na eleição dos membros da Diretoria, levando em consideração os melhores interesses da Braskem, os atributos pessoais e profissionais, assim como as capacidades técnica e administrativa dos candidatos, na forma prevista neste Acordo de Acionistas
3.2.6 Os conselheiros indicados por cada uma das Partes terão o direito de participar de todos os comitês criados pelo Conselho de Administração da Braskem, vedada a acumulação de posição em mais de um comitê. Caberá ao presidente do Conselho de Administração da Braskem a alocação dos conselheiros em cada um dos comitês, que levará em conta, para tanto, a experiência e as competências específicas de cada conselheiro, vis à vis, as responsabilidades de cada comitê.."</t>
  </si>
  <si>
    <t>2-11 Presidente do mais alto órgão de governança</t>
  </si>
  <si>
    <t>2-11a. Relatar se o presidente do mais alto órgão de governança é também um alto executivo da organização;</t>
  </si>
  <si>
    <t xml:space="preserve">O Presidente do Conselho de Administração, Sr. Héctor Núñez, não exerce função executiva na Braskem.
Conforme previsto no art. 19 do Estatuto Social, cabe à Assembleia Geral a definição do Presidente, entre os membros do Conselho de Administração, sendo substituível a qualquer tempo, observado o disposto em Acordos de Acionistas arquivados na sede da Companhia. Ainda, em seu Parágrafo Único, fica estabelecido que o cargo de Diretor Presidente e Presidente do Conselho de Administração não poderão ser cumulados pela mesma pessoa, salvo nas hipóteses e nos termos previstos pelo Regulamento.
De acordo com o Artigo 20 do Estatuto Social, os membros do Conselho de Administração, incluindo o Presidente, terão mandato unificado de 2 (dois) anos, sendo permitida a reeleição. O mandato atual do Sr. Héctor Núñez iniciou em 03/02/2025, em substituição ao Sr. José Mauro Mettrau Carneiro da Cunha, para complementação do mandato em curso, que se encerrará por ocasião da Assembleia Geral Ordinária que deliberará sobre as demonstrações financeiras da Companhia referentes ao exercício social a se encerrar em 31 de dezembro de 2026.  </t>
  </si>
  <si>
    <t>2-11a. Se o presidente for também um alto executivo, descrever sua função na gestão da organização, os motivos para esse acúmulo de funções e como conflitos de interesse são prevenidos e mitigados.</t>
  </si>
  <si>
    <t>Não aplicável.</t>
  </si>
  <si>
    <t>2-12 Papel desempenhado pelo mais alto órgão de governança na supervisão da gestão dos impactos</t>
  </si>
  <si>
    <t>2-12a.  Papel desempenhado pelo mais alto órgão de governança na supervisão em matérias de sustentabilidade</t>
  </si>
  <si>
    <t>Conforme Estatuto Social da Braskem, uma das atribuições do Conselho de Administração da Companhia é de fixar a orientação geral dos negócios da Companhia e decidir sobre Plano de Negócio da Companhia, que inclui, dentre outros itens, os objetivos empresariais e estratégicos de curto, médio e longo prazos (Art. 26, incisos “i” e “iii”). No âmbito da discussão deste tema, o CA discute, periodicamente, o desenvolvimento, a aprovação e atualização da declaração de valores ou de missão, estratégias, políticas e objetivos relacionados ao desenvolvimento sustentável, inclusive através do acompanhamento do cumprimento das diretrizes fixadas na Política de Desenvolvimento Sustentável, atualizada pela última vez em abril de 2018. .
O CA é apoiado pelo Comitê de Estratégia, Comunicação e ESG (CECESG), que é um dos comitês permanentes de assessoramento do Conselho de Administração e avalia constantemente as definições para o direcionamento estratégico da Braskem em suas diferentes linhas de negócio, assegurando a observância das diretrizes de desenvolvimento sustentável adotadas pela Companhia, base para o plano de negócios da Companhia. Dentre suas competências, o CECESG acompanha as políticas corporativas em vigor referentes à Divulgação de Informações, atualizada pela última vez em julho de 2022, ao Desenvolvimento Sustentável e à Saúde, Segurança, Meio Ambiente, Qualidade e Produtividade, atualizada em fevereiro de 2018, além de acompanhar e avaliar as iniciativas da Braskem no que concerne à sustentabilidade empresarial e os critérios ESG. A Braskem também tem seu compromisso de desenvolvimento sustentável no seu Código de Conduta. Mais informações no item 1.9 - Informações ambientais sociais e de governança corporativa (ASG), Formulário de Referência.
Em relação aos impactos econômicos, além do acompanhamento realizado pelo CECESG e CA mencionados acima, a Braskem possui uma Política Financeira e uma Política de Investimentos, aprovadas pelo Conselho de Administração e acompanhadas pelo Comitê de Finanças e Investimentos CFI). O Comitê de Finanças e Investimentos é um dos comitês permanentes de assessoramento do Conselho de Administração e contribui para o plano de negócios da Companhia analisando a estratégia financeira, o Plano de Investimentos e possíveis desinvestimentos e as metas relacionadas ao tema. Adicionalmente, dentre suas competências, o CFI acompanha as políticas corporativas em vigor referentes a Assuntos Financeiros, Investimentos, Dividendos e Juros sobre Capital Próprio, Negociação de Valores Mobiliários e Garantias, atualizadas pela última vez em 2022. Mais informações nos itens 2 e 3 do Formulário de Referência.
Em relação aos impactos em pessoas, a Braskem possui um Código de Conduta e uma Política de Remuneração, aprovados pelo Conselho de Administração, sendo a referida política acompanhada pelo Comitê de Pessoas e Organização (CPO). O Comitê de Pessoas e Organização é um dos comitês permanentes de assessoramento do Conselho de Administração e avalia temas estratégicos de pessoas, bem como aqueles relacionado a eleição de diretores estatutários e sua remuneração, o pagamento de participação nos resultados de integrantes, os planos de incentivo de longo prazo, o programa de previdência privada, a avaliação dos administradores e o plano de sucessão, bem como acompanha as questões de saúde ocupacional, além de contribuir com a proposta do Plano de Ação do LN-Braskem, antes de sua apreciação pelo CA, com enfoque em temas estratégicos de pessoas. Adicionalmente, dentre suas competências, o CPO acompanha as políticas corporativas em vigor referente à Remuneração e Saúde Ocupacional. Mais informações no item 10 do Formulário de Referência.</t>
  </si>
  <si>
    <t>2-12b. Papel desempenhado pelo mais alto órgão de governança na supervisão da devida diligência sobre impactos na economia, meio ambiente e pessoas</t>
  </si>
  <si>
    <t xml:space="preserve">O processo de avaliação de riscos direciona os esforços para maximizar oportunidades e reduzir impactos negativos que possam impactar os objetivos estratégicos da companhia, buscando ainda preservar o patrimônio tangível e intangível dos acionistas, a segurança das pessoas e a integridade do meio ambiente e comunidades, por meio da melhoria dos processos de tomada de decisões, bem como do tratamento adequado dos Riscos e impactos negativos decorrentes de sua materialização, conforme Política Global de Gestão de Riscos, atualizada em junho/2022.
O papel do Conselho de Administração, do Comitê de Conformidade e Auditoria Estatutário, e do Líder de Negócio nas análises de gestão de riscos se reflete na definição dos riscos prioritários, responsáveis e alocação de recursos, através da aprovação da Matriz de Riscos e do planejamento de trabalho de Gestão de Riscos, dos Planos de Mitigação e de Contingência propostos para responder aos Riscos, bem como do acompanhamento periodicamente a Matriz de Riscos e os Planos de Mitigação e de Contingência.
A metodologia de gestão de riscos da Braskem tem suas bases nas referências internacionais de gestão de riscos. Através de um processo cíclico e anual, a Companhia identifica e compreende os riscos do negócio, classificando-os em quatro categorias: estratégicos, operacionais, financeiros e regulatórios.
De acordo com a Política Global de Gestão de Riscos, os riscos são avaliados periodicamente pelos executivos da companhia e submetidos a um processo de consolidação regional e depois global, e são classificados conforme o impacto potencial e a probabilidade de materialização. O resultado da análise é apresentado graficamente em um mapa de riscos (heatmap) aos comitês de assessoramento do Conselho de Administração (CCAE, CECESG, CFI ou CPO) quando aplicável, nos quais se direcionam as prioridades de ação conforme apreciação e aprovação do Conselho de Administração.
Com o resultado aprovado, os riscos prioritários passam a ser tratados pela Companhia e monitorados pelo Conselho e seus comitês, a fim de mitigar e preparar a companhia no enfrentamento de assuntos adversos. O Conselho de Administração acompanha a evolução dos planos de mitigação, por meio de seus comitês. </t>
  </si>
  <si>
    <t>2-12c. Descrever o papel do mais alto órgão de governança na análise da eficácia dos processos da organização conforme descrito no item 2-12-b e relatar a frequência desta análise</t>
  </si>
  <si>
    <t>Para questões de estratégia de sustentabilidade e os compromissos assumidos, o Conselho de Administração é responsável por acompanhar, por meio do CECESG, a evolução das iniciativas que contribuem para o atingimento dos objetivos bem como o próprio atingimento do objetivo estabelecido. Além do reporte realizado pelo coordenador do CECESG ao CA a respeito das discussões tratadas em suas reuniões, o tema também compõe a atualização realizada pelo CEO nas reuniões do CA. Com relação aos riscos e impactos, o Conselho de Administração é responsável por monitorar os planos de mitigação, por meio de seus Comitês, conforme tema dos riscos priorizados.
O Conselho de Administração se reúne no mínimo 6 (seis) e no máximo 12 (doze) vezes ao ano, ordinariamente, e extraordinariamente sempre que convocado pelo Presidente do Conselho de Administração, a depender da necessidade dos assuntos a serem tratados. Os comitês de assessoramento se reúnem ordinariamente entre 4 a 6 vezes ao ano, pelo menos, e extraordinariamente sempre que o coordenador do comitê ou membros entenderem necessário.</t>
  </si>
  <si>
    <t>GRI 2-13 Delegação de responsabilidade pela gestão de impactos</t>
  </si>
  <si>
    <t>2-13a.  Como o mais alto órgão de governança delega responsabilidade pela gestão dos impactos da organização em ESG</t>
  </si>
  <si>
    <t xml:space="preserve">O Conselho de Administração tem seus Comitês de Assessoramento, quais sejam, Comitê de Finanças e Investimentos, Comitê de Pessoas e Organização, Comitê de Comunicação, Estratégia e ESG e Comitê de Conformidade e Auditoria Estatutário. Os Comitês não possuem caráter deliberativo, sendo seu papel o de analisar matérias para subsidiar as deliberações de competência do CA com relação aos temas constantes dos seus Regimentos Internos, não tendo caráter deliberativo, conforme Regimento Interno do CA (item 5). Deste modo, as responsabilidades do Conselho de Administração, previstas no seu Regimento Interno e no Estatuto Social, não são delegadas a outros órgãos. 
A Companhia possui em suas Políticas, aprovadas pelo Conselho de Administração, atribuições aos diversos níveis hierárquicos para que cada um dos temas tratados seja amplamente tratado pela Companhia. Atualizações periódicas e recorrentes são realizadas aos Comitês de Assessoramento pelos responsáveis pelos temas no nível da Presidência e das Vice-Presidências, conforme agenda temática anual aprovada pelo CA e pelos comitês e conforme apesentações realizadas sob demanda da administração. No tópico em questão, o Comitê de Comunicação, Estratégia e ESG tem por atribuição o acompanhamento e reporte ao CA acerca do desempenho da Braskem em relação ao PA do LN-Braskem aprovado, contribuindo com as estratégias operacionais, industriais e corporativas da Braskem, incluindo iniciativas ESG. O Comitê ainda acompanha e avalia as iniciativas da Braskem no que concerne à sustentabilidade empresarial e os critérios ESG, no âmbito da visão estratégica definida no PA do LN-Braskem, contribuindo, deste modo, com o CA no que tange aos impactos da organização em ESG.
Para garantir que os objetivos de curto prazo estejam alinhados aos de longo prazo, a Braskem também se apoia em uma estrutura adicional de governança, que assegura o acompanhamento do avanço da estratégia sobre o tema pelos executivos de forma conjunta e integrada com as discussões mantidas durante as reuniões recorrentes do Comitê Exercutivo (COMEX), constituido pelo LN-Braskem e VPs, bem como ao CECESG, Comitê de Assessoramento do Conselho de Administração para assuntos de sustentabilidade, conforme relevância da agenda.
Para impulsionar o avanço dos compromissos assumidos, atribuindo papéis e responsabilidades a todos os profissionais, desde 2021 os aspectos ambientais, sociais e de governança (ESG, na sigla em inglês) estão incluídos nas metas corporativas, as quais são atribuídas, conforme cargos e responsabilidades, desde o líder de negócios até a base da hierarquia. A delegação acontece através das metas atribuídas ao líder de negócio que, em 2024, representaram 27% do total das metas estipuladas para o ano, considerando os seguintes temas: plano de ação socioambiental, pessoas (diversidade e termometro do bem-estar), economia circular, bioprodutos e mudanças climaticas.
 </t>
  </si>
  <si>
    <t>2-13b.  Processo e a frequência com que altos executivos e outros empregados devem relatar ao mais alto órgão de governança sobre a gestão dos impactos da organização em ESG</t>
  </si>
  <si>
    <t>A Companhia possui área dedicada à gestão de riscos. O papel do Conselho de Administração, do CCAE, e do Líder de Negócio nas análises de gestão de riscos são descritos na Política Global de Gestão de Riscos e consiste, entre outros, na definição dos riscos prioritários, responsáveis e alocação de recursos, bem como o acompanhamento da implementação das iniciativas de mitigação dos riscos prioritários. 
A metodologia de gestão de riscos da Braskem tem suas bases nas referências internacionais de gestão de riscos e divide os riscos em quatro categorias: estratégicos, operacionais, financeiros e regulatórios. Com base nessa avaliação, os riscos são discutidos e priorizados, envolvendo, em última instância, o Conselho de Administração, que aprova o mapa de riscos corporativos global.
De acordo com a Política Global de Gestão de Riscos, os riscos são avaliados periodicamente pelos executivos da companhia e submetidos a um processo de consolidação regional e depois global, e são classificados conforme o impacto potencial e a probabilidade de materialização. O resultado da análise é apresentado graficamente em um mapa de calor aos Comitês de Assessoramento do Conselho de Administração (CCAE, CECESG, CFI ou CPO) quando aplicável, nos quais se direcionam as prioridades de ação conforme apreciação e aprovação do Conselho de Administração.
Para o ciclo de 2024, o Conselho de Administração aprovou o Mapa de Riscos e foram definidos os riscos priorizados em 20/12/2023. Com o resultado aprovado, os riscos prioritários passam a ser tratados e monitorados ao longo do ano, a fim de mitigar e preparar a companhia no enfrentamento de assuntos adversos. Adicionalmente, os temas de ESG são acompanhados pela área de Desenvolvimento Sustentável, que atual na Companhia nos diversos temas relacionado ao tema e seus desdobramentos.</t>
  </si>
  <si>
    <t>GRI 2-14 Papel desempenhado pelo mais alto órgão de governança no relato de sustentabilidade</t>
  </si>
  <si>
    <t>2-14a.   Responsabilidade do mais alto órgão de governança sobre este relato</t>
  </si>
  <si>
    <t xml:space="preserve">O Conselho de Administração é responsável por apreciar as iniciativas da Braskem atreladas aos critérios Environmental, Social and Governance e estimular a adoção e constante atualização em relação às melhores práticas de mercado aplicáveis ao seu setor de atuação. O Comitê de Estratégia, Comunicação e ESG, em apoio ao CA, é responsável por avaliar o plano de relacionamento com a sociedade e acompanhar a imagem institucional da Braskem, decorrente da Política e dos Programas de Relações Institucionais (meios de comunicação, imprensa, órgãos de classe e representação e marca), e por acompanhar e avaliar as iniciativas da Braskem no que concerne à sustentabilidade empresarial e os critérios ESG, no âmbito da visão estratégica definida no PA do LN-Braskem. Com relação ao relatório, as instâncias de governança, inclusive o Conselho de Administração, revisam e aprovam o seu conteúdo.
Para a devida apreciação, os temas são submetidos ao Conselho de Administração de acordo com sua natureza, podendo ser deliberativa, quando há a necessidade de aprovação do Conselho de Administração, ou informativa, quando o tema é pautado apenas para conhecimento, acompanhamento ou análise do órgão, em observância às competências descritas no Regimento Interno do Conselho de Administação. </t>
  </si>
  <si>
    <t>2-14b. Se não houver responsabilidade, justificar</t>
  </si>
  <si>
    <t>O órgão mais alto de governança possui competências em relação ao tema, conforme requisito 2-14.a.</t>
  </si>
  <si>
    <t>GRI 2-15 Conflitos de Interesse</t>
  </si>
  <si>
    <t>2-15a. Processos usados pelo mais alto órgão de governança para garantir que conflitos de interesse sejam prevenidos e mitigados</t>
  </si>
  <si>
    <t xml:space="preserve"> O tema de Conflito de Interesses e seus mecanismos de mitigação e controle estão descritos no Código de Conduta da Companhia, na Política de Transação com Partes Relacionadas, no Regimento Interno do Conselho de Administração (item 7.3.1), bem como na Diretriz Global de Conflito de Interesses da Companhia. 
O potencial conflito de interesses surge quando um acionista ou Pessoa Chave da Companhia e/ou de suas Controladas se encontra envolvido em um processo decisório no qual a sua capacidade de julgamento objetivo e isento pode estar comprometida pelo fato de: (i) por um lado, essa pessoa ter o poder de influenciar o resultado da decisão e, ao mesmo tempo, (ii) tal decisão poder gerar um ganho, benefício ou vantagem para ela, para algum Parente Próximo, ou ainda para Terceiro com o qual o acionista ou a Pessoa Chave da Companhia e/ou de suas Controladas esteja envolvido.
Tendo em vista o potencial conflito de interesses, a Companhia e suas Controladas buscam assegurar que todas as decisões que possam conferir um ganho, benefício ou vantagem privados, e não compartilhados com a Companhia e/ou suas Controladas, a qualquer acionista, Pessoa Chave, Parentes Próximos, entidades ou pessoas a eles relacionadas, sejam tomadas com total lisura e respeitando o interesse da Companhia e/ou de suas Controladas, conforme o caso. No âmbito das assembleias gerais da Companhia, eventual conflito de interesses de acionista deverá ser tratado nos termos da Lei nº 6.404/76, consideradas as orientações da CVM a respeito do tema.
De acordo com o Regimento Interno do Conselho de Administração, previamente às eleições, os candidatos a membros do CA deverão prestar informações a respeito das participações acionárias por eles detidas, suas experiências profissionais prévias e atuais, relações de parentesco, entre outras, na forma de formulário específico a ser disponibilizado pela área de Governança Corporativa da Braskem. Anualmente, os Conselheiros confirmam as informações e, em caso de atualizações, solicitam a alteração. Referidas informações serão compartilhadas com os demais membros do CA no Portal de Governança da Companhia.
Caso o Conselheiro esteja em situação de conflito de interesses com uma determinada deliberação deverá abster-se de participar do processo decisório desta deliberação, devendo prontamente informar ao CA o seu impedimento que será registrado na ata da RCA em questão. Caso deixe de manifestar seu conflito de interesse, qualquer Conselheiro que tenha conhecimento da situação deverá fazê-lo. Excepcionalmente, com o objetivo de proteção de seus interesses, a Companhia, por decisão da Área Jurídica, poderá restringir o acesso pelos Conselheiros conflitados a informações e materiais relativos ao tema objeto de conflito de interesses, bem como ao trecho da reunião que tratar do assunto.
Por fim, em consonância com as declarações prestadas em sede de Formulário de Referência divulgado em 2024, os Conselheiros devem declarar qualquer Conflito de Interesses real, potencial ou percebido à área de Governança Corporativa, conforme previsão da Diretriz Global de Conflitos de Interesse. Por sua vez, o Código de Conduta da Companhia, aplicável a todos os Integrantes, incluindo membros do Conselho de Administração e Diretores, dispõe, em seu item 5.1., sobre o tema, indicando que todo Conflito de Interesse deve ser comunicado à área de Compliance da Companhia.</t>
  </si>
  <si>
    <t>2-15b. Relatar se conflitos de interesse são revelados aos stakeholders</t>
  </si>
  <si>
    <t>A Braskem divulga em seu Formulário de Referência as informações sobre seu acionista controlador e a existência de Acordo de Acionistas, bem como as transações com partes relacionadas, conforme materialidade para comunicação à CVM (item 11.2). Ainda, a Companhia divulga em suas Demonstrações Financeiras as informações financeiras e contábeis relacionadas às transações com partes relacionadas. Por fim, a Companhia relata no Informe sobre o Código Brasileiro de Governança Corporativa as medidas de governança da Administração, Comitês e Diretoria com relação a situações de conflito de interesses.</t>
  </si>
  <si>
    <t>GRI 2-16 Comunicação de preocupações cruciais</t>
  </si>
  <si>
    <t>2-16a. Se e como preocupações cruciais são comunicadas ao mais alto órgão de governança</t>
  </si>
  <si>
    <t>A administração pode informar temas diversos ao Conselho de Administração e aos comitês de assessoramento, de acordo com a temática, quando entendem necessário solicitar a deliberação ou compartilhar e debater os eventuais impactos potenciais com os referidos órgãos. O CA e os comitês possuem uma agenda temática anual que já preveem as principais discussões a serem realizadas pelos órgãos, conforme proposto pela administração e aprovado pelo respectivo órgão, sendo os temas extraordinários pautados adicionalmente, conforme necessidade e pertinência temática.
Em relação aos temas de Conformidade, a Companhia possui o Canal Linha de Ética, o Comitê de Ética e o Comitê de Conformidade e Auditoria Estatutário, onde são informadas e analisadas as denúncias recebidas, conforme aplicável, de acordo com o previsto em seus respectivos Regimentos Internos e Políticas aplicáveis.</t>
  </si>
  <si>
    <t>2-16b.  Número total e a natureza das preocupações cruciais comunicadas ao mais alto órgão de governança durante o período de relato</t>
  </si>
  <si>
    <t>Em 2024, foram deliberadas 76 matérias pelo Conselho de Administração durante as reuniões, de diferentes naturezas, em adição às demais matérias apresentadas para conhecimento e temas de interesse do referido órgão e dos Comitês de Assessoramento, incluindo relacionadas à aprovações de projetos e operações relacionadas a participações societárias, acompanhamento e aprovação de mapa de riscos corporativos anual, política de conformidade, remuneração dos administradores, plano de auditoria, aprovação e acompanhamento do Programa de Ação do LN-Braskem e plano de negócio da Companhia, entre outros. Todas as matérias foram procedentes na avaliação do CA e foram implementadas durante o ano.</t>
  </si>
  <si>
    <t>GRI 2-17 Conhecimento coletivo do mais alto órgão de governança</t>
  </si>
  <si>
    <t>2-17a. Medidas tomadas para desenvolver o conhecimento coletivo, as habilidades e a experiência do mais alto órgão de governança sobre desenvolvimento sustentável</t>
  </si>
  <si>
    <t>O Conselho de Administração é responsável por garantir a adoção e constante atualização pela Braskem do sistema de governança corporativa que atenda às melhores práticas de mercado, e por apreciar as iniciativas da Braskem atreladas aos critérios Environmental, Social and Governance, bem como estimular a adoção e constante atualização em relação às melhores práticas de mercado aplicáveis ao seu setor de atuação. O CA conta com o apoio do CECESG nesta atribuição. Dentro da agenda temática do CA e do CECESG, são previstas atualizações em relação aos aspectos de desenvolvimento sustentável periodicamente, o que contribui com o processo de desenvolvimento do conhecimento e habilidade dos membros.
Em 2024, foram ministradas sessões de Educação Continuada aos Conselheiros de Administração, por demanda específica dos membros acerca de tópicos que desejavam se aprofundar, incluindo os temas de Economia Circular, com a participação de 5 membros, e Sustentabilidade, com a participação de 4 membros, visando a constante atualização do CA nas temáticas de relevância para a Companhia. As sessões do Programa de Educação Continuada são gravadas e disponibilizadas aos Conselheiros, para consulta posterior dos membros que não participaram de forma síncrona e constante aprimoramento.
Além disso, em sede de sessões do Programa de Integração da Companhia para Novos Conselheiros, por ocasião da eleição ocorrida em abril e novembro de 2024, foram apresentados, entre outros, os seguintes temas:
- Cultura Corporativa, com a participação dos 5 conselheiros novos;
- Riscos Socioambientais, com a participação de 5 conselheiros novos;
- Programa de Conformidade, com a participação dos 5 conselheiros novos;
- Negócios Braskem, com a participação dos 6 conselheiros novos;
- Governança Corporativa, com a participação dos 6 conselheiros novos; e
- Mercado, com a participação dos 6 conselheiros novos.
Aos membros do CCAE, foram ministradas sessões de seu Programa de Capacitação, conforme cronograma aprovado em janeiro/2024, sobre os temas Aspectos Societários, Gestão de Crise e Continuidade dos Negócios e Gestão de Riscos Socioambientais, com a participação de todos os membros do CCAE, Novas Tecnologias e Inovação, com a presença de 4 membros do CCAE, e Mudanças Climáticas, incluindo Crédito de Crabono, com a participação de 2 membros do CCAE. Para as sessões de capacitação do Comitê, os conselheiros de administração também foram convidados. Assim como no Programa de Educação Continuada, as sessões são gravadas e disponibilizadas aos participantes e convidados.
Além dos mencionados, em 2024 ocorreram também os Treinamentos Concorrenciais, conforme previsto em Política sobre o tema, a fim de manter os conselheiros e membros de comitês constantemente atualizados a respeito de práticas e procedimentos da Companhia e boas práticas do mercado.</t>
  </si>
  <si>
    <t>GRI 2-18 Avaliação do desempenho do mais alto órgão de governança</t>
  </si>
  <si>
    <t>2-18a. Processos de avaliação do desempenho do mais alto órgão de governança no que diz respeito à supervisão da gestão dos impactos da organização em ESG</t>
  </si>
  <si>
    <t>De acordo com Formulário de Referência, item 7.1.b, e com o Regimento Interno do Conselho de Administração, o processo de avaliação do Conselho de Administração, dos Comitês de Assessoramento e da Secretaria do Conselho de Administração é anual e deve ser aprovado pelo próprio Conselho de Administração, após a definição dos critérios pelo Presidente do Conselho de Administração com base na proposta feita pelo Comitê de Pessoas e Organização da Companhia, que poderá contar com o apoio de consultoria externa especializada para definição do escopo, metodologia a ser implementada e realização do processo de avaliação, com base no item 2 (xv) de seu Regimento Interno.
Para o ciclo de 2023, a avaliação foi realizada mediante a utilização de metodologia indicada pelo Instituto Brasileido de Governança Corporativa e através de três formulários (individual, colegiado e um específico ao Comitê de Conformidade e Auditoria Estatutário), sem apoio de consultoria externa, considerando, dentre outros aspectos: a interação entre os membros e a atuação do colegiado, as agendas, a cultura organizacional, a Secretaria/Área de Governança Corporativa, a experiência profissional individual e a atuação no CA e nos demais comitês etc. O Conselho de Administração avaliou as conclusões da avaliação anual na ocasião da reunião de abril de 2024, onde constatou-se e avaliou a média geral da avaliação, considerando as 39 perguntas realizadas aos conselheiros. Ainda, na mesma oportunidade, foram apresentadas iniciativas do plano de ação, baseada nos comentários e sugestões dos membros nas questões de avaliação.</t>
  </si>
  <si>
    <t>2-18b. Avaliação é independente ou não e com que frequência ela é realizada</t>
  </si>
  <si>
    <t>De acordo com o Regimento Interno do Conselho de Administração, o processo de avaliação do Conselho de Administração, dos Comitês de Assessoramento e da Secretaria do Conselho de Administração é anual e deve ser aprovado pelo próprio Conselho de Administração, após a definição dos critérios pelo Presidente do Conselho de Administração com base na proposta feita pelo Comitê de Pessoas e Organização da Companhia, podendo contar com o apoio de consultoria externa especializada para definição do escopo, metodologia a ser implementada e realização do processo de avaliação, com base no item 2 (xv) de seu Regimento Interno.</t>
  </si>
  <si>
    <t>2-18c. Medidas tomadas em resposta às avaliações, incluindo mudanças na composição do mais alto órgão de governança e em práticas organizacionais</t>
  </si>
  <si>
    <t>Compartilhamento de oportunidades de melhoria com os membros do Conselho de Administração e definição de respectivos planos de ação para implementação das solicitações dos membros, quando aplicável.</t>
  </si>
  <si>
    <t>GRI 2-19 Políticas de Remuneração</t>
  </si>
  <si>
    <t>2-19a. Descrever as políticas de remuneração aplicadas aos membros do mais alto órgão de governança e aos altos executivos</t>
  </si>
  <si>
    <t xml:space="preserve"> O item 8. subitens (a), (b) e (c), explicitam a Política de Remuneração dos membros do Conselho de Administração, Conselho Fiscal e da Diretoria Executiva (estatutária e não estatutária).</t>
  </si>
  <si>
    <t>2-19b. Descrever como políticas de remuneração para membros do mais alto órgão de governança e para os altos executivos estão vinculadas aos seus objetivos e ao seu desempenho em relação à gestão de impactos ambientais, sociais e econômicos</t>
  </si>
  <si>
    <t xml:space="preserve">A remuneração dos membros do Conselho de Administração e da Diretoria Executiva estão vinculadas as suas atribuições perante à Companhia. Segundo o Regimento Interno do Conselho de Administração, duas das atribuições de seus membros são:
- Apreciar as iniciativas da Braskem atreladas aos critérios Environmental, Social and Governance (“ESG”) e estimular a adoção e constante atualização em relação às melhores práticas de mercado aplicáveis ao seu setor de atuação;
- Deliberar sobre a abordagem e metodologia a serem aplicadas para avaliação da Exposição de Risco da Companhia e os critérios e limites utilizados para priorização, a serem refletidos no Mapa de Riscos Corporativos Global, bem como, revisá-los a cada dois anos ou em periodicidade inferior, se necessário
Já para os membro da Diretoria Executiva, suas remunerações variáveis estão de acordo com o Programa de Ação do Líder de Negócio (CEO), aprovado junto ao Conselho. No Programa de Ação, existem metas corporativas, que se aplicam a todos o integrantes, conforme responsabilidades.
Para impulsionar o avanço dos compromissos assumidos para 2025, 2030 e 2050, atribuindo papéis e responsabilidades a todos os profissionais, desde 2021 os aspectos ambientais, sociais e de governança (ESG, na sigla em inglês) estão incluídos nas metas corporativas, as quais são atribuídas, conforme cargos e responsabilidades, desde o líder de negócios até a base da hierarquia.
 </t>
  </si>
  <si>
    <t>GRI 2-20 Processo para determinação da remuneração</t>
  </si>
  <si>
    <t>2-20a. Processo de desenvolvimento das políticas de remuneração e para determinação da remuneração</t>
  </si>
  <si>
    <t>As práticas e procedimentos adotados pelo conselho de administração para definir a remuneração individual do conselho de administração e da diretoria, indicando:
(i) os órgãos e comitês do emissor que participam do processo decisório,identificando de que forma participam.
(ii) critérios e metodologia utilizada para a fixação da remuneração individual, indicando se há a utilização de estudos para a verificação das práticas de
mercado, e, em caso positivo, os critérios de comparação e a abrangência desses estudos.
(iii) com que frequência e de que forma o conselho de administração avalia aadequação da política de remuneração do emissor. As propostas de Remuneração Global dos Administradores e do Conselho Fiscal são baseadas em estudos de mercado e são submetidas a análise do Comitê de Pessoas e Organização (“CPO”) do Conselho de Administração, previamente à submissão para aprovação pela Assembleia Geral Ordinária (“AGO”). Após a aprovação em AGO, o CPO recomenda ao Conselho de Administração a proposta de individualização da Remuneração dos Administradores, a qual é aprovada posteriormente em Reunião do Conselho de Administração. A proposta de individualização da Remuneração dos Administradores é realizada em relação ao comparativo de mercado e posicionamento estratégico dos membros do Conselho de Administração, bem como dos Diretores Estatutários. A frequência dos estudos para atualização e comparação com o mercado é anual.
O CPO também é responsável pro apreciar a proposta da gestão com relação à Política de Remuneração dos integrantes, expressa pelo item 10.3 do Formulário de Referência.</t>
  </si>
  <si>
    <t>2-20b. Resultados de votações de stakeholders (incluindo acionistas) nas políticas e propostas de remuneração, se aplicável</t>
  </si>
  <si>
    <t>O resultado de votações do Conselho de Administração, de qualquer natureza, são publicados mediante a obrigatoriedade regulatória das bolsas de valores em que a Braskem está listada.</t>
  </si>
  <si>
    <t>GRI 2-21 Proporção da remuneração total anual</t>
  </si>
  <si>
    <t>Questões confidenciais</t>
  </si>
  <si>
    <t>O indicador não é reportado por tratar de informações confidenciais e sensíveis, já que podem comprometer a privacidade dos integrantes de Braskem. É possível compreender mais detalhes da remuneração de membros da diretoria estatutária e do Conselho de Administração no item 8 do Formulário de Referência de 2024.</t>
  </si>
  <si>
    <t>GRI 2-22 à 2-30 | Divulgação Geral</t>
  </si>
  <si>
    <t>2-22 Estratégia de desenvolvimento sustentável</t>
  </si>
  <si>
    <t>2-22a.  Declaração do principal executivo ou do órgão mais alto de governança sobre a estratégia de sustentabilidade da companha</t>
  </si>
  <si>
    <t>Conforme carta do presidente do Conselho de Administração e do principal executivo, incluídas no Relatório Integrado 2024.</t>
  </si>
  <si>
    <t>2-23  Compromissos de política</t>
  </si>
  <si>
    <t>2-23a. Compromissos de política para uma conduta empresarial responsável</t>
  </si>
  <si>
    <t xml:space="preserve">A Braskem faz parte do United Nations Global Compact e, por isso, é signatária dos 10 princípios estabelecidos pela instituição, que derivam da Declaração Universal de Direitos Humanos, da Declaração da Organização Internacional do Trabalho sobre Princípios e Direitos Fundamentais no Trabalho, da Declaração do Rio sobre Meio Ambiente e Desenvolvimento e da Convenção das Nações Unidas Contra a Corrupção. As organizações que passam a fazer parte do Pacto Global comprometem-se a seguir esses princípios no dia a dia de suas operações, e a Braskem reforça esse comprometimento por meio da Política Global de Desenvolvimento Sustentável, Códigos de Conduta para integrantes e terceiros, bem como a proposta de valor ao integrante, o BeUx. Estes princípios nos orientam para uma conduta empresarial responsável, que parte da realização da due dilligence em direitos humanos, para a identificação periódica de potenciais riscos envolvendo a violação destes, conforme estabelecido pela Política Global de Desenvolvimento Sustentável. Também atuamos com base na precaução, a partir dos princípios estabelecidos pelo Programa de Atuação Responsável da indústria química, promovido pelo International Council fo Chemistry Associations (ICCA).     </t>
  </si>
  <si>
    <t>2-23b. Compromisso de política específico para com o respeito aos direitos humanos</t>
  </si>
  <si>
    <t xml:space="preserve">A Braskem aprovou em Conselho de Administração sua estratégia para 2030, a qual inclui o objetivo de gerenciar 100% dos riscos altos e médios em direitos humanos em toda a cadeia de valor. Este compromisso aborda todos o direitos da Declaração Universal de Direitos Humanos, da Declaração da Organização Internacional do Trabalho sobre Princípios e Direitos Fundamentais no Trabalho, da Declaração do Rio sobre Meio Ambiente e Desenvolvimento e da Convenção das Nações Unidas Contra a Corrupçãs direitos estabelecidos pela Declaração Universal de Direitos Humanos. A Braskem foca sua atuação em elos de sua atuação cuja due dilligence mapeou como mais vulneráveis: comunidades do entorno, fornecedores - especialmente de etanol e resíduos plásticos -, e integrantes da companhia.   </t>
  </si>
  <si>
    <t xml:space="preserve">2-23c. Links para os compromissos de política se disponíveis ao público </t>
  </si>
  <si>
    <t xml:space="preserve">Para mais informações acesse:
- Os dez princípios da UN Global Compact: https://www.pactoglobal.org.br/10-principios
- A Política Global de Desenvolvimento Sustentável da Braskem: https://api.mziq.com/mzfilemanager/v2/d/540b55c5-af99-45f7-a772-92665eb948e9/230f2db0-da0a-484b-9395-dd0b6ef0bcbc?origin=1 
- O Código de Conduta para Integrantes: https://api.mziq.com/mzfilemanager/v2/d/540b55c5-af99-45f7-a772-92665eb948e9/3a547f92-ff7e-8021-5f97-f4ff66a7cfb3?origin=1
- O Código de Conduta para Terceiros: https://www.braskem.com.br/portal/Principal/arquivos/Codigo-de-Conduta-Terceiros.pdf
- Programa de Atuação Responsável: https://icca-chem.org/focus/responsible-care/   </t>
  </si>
  <si>
    <t>2-23d. Nível em que cada um dos compromissos de política foi aprovado pela organização</t>
  </si>
  <si>
    <t>A adesão aos compromissos estabelecidos foi feita por meio do principal executivo da companhia, o CEO. Já as Políticas estabelecidas para implementar os compromissos passam pela aprovação do Conselho de Administração (CA), que também aprovou a estratégia para 2030 e 2050 da Braskem, cujo um dos objetivos é o gerenciamento de 100% dos riscos em direitos humanso, altos e médios, considerando toda a cadeia de valor.</t>
  </si>
  <si>
    <t>2-23e. Até que ponto os compromissos de política se aplicam às atividades da organização e às suas relações de negócios</t>
  </si>
  <si>
    <t xml:space="preserve">Além das operações da Braskem, os compromissos em direitos humanos se estendem para a cadeia de valor.  </t>
  </si>
  <si>
    <t>2-23f. Como os compromissos de política são comunicados</t>
  </si>
  <si>
    <t xml:space="preserve">O avanço deste compromisso é comunicado anualmente no relatório integrado e no website: https://www.braskem.com.br/responsabilidadesocialedireitoshumanos
 </t>
  </si>
  <si>
    <t>2-24  Incorporação de compromissos de política</t>
  </si>
  <si>
    <t>2-24a. Incorporação de seus compromissos de política para uma conduta empresarial responsável em todas as suas atividades e relações de negócios</t>
  </si>
  <si>
    <t xml:space="preserve">Em relação às responsabilidades atrbuídas na organização, a implementação dos compromissos relacionados aos direitos humanos está vinculada à estrutura de governança de sustentabilidade, que visa assegurar que os objetivos de curto prazo da companhia estejam alinhados aos que foram estabelecidos para 2030 e 2050. Neste sentido, a estratégia para mitigação dos riscos altos e médios em direitos humanos, que derivam do processo de due dilligence, é monitorada pelo Comitê Executivo, composto pelo principal executivo e pelos vice-presidentes da Braskem, e, conforme necessidade, os temas são escalonados para o Conselho de Administração, podendo ocorrer via Comitê De Estratégia, Comunicação e ESG. A implementação desta estratégia é orientada pelo grupo de trabalho do compromisso de Responsabilidade Social e Direitos Humanos, cujo responsável é o vice-presidente de Inovação e Desenvolvimento Sustentável. Tática e operacionalmente, o tema é desenvolvido pela equipe de Desenvolvimenvimento Sustentável, especificamente pela gerência de Responsabilidade Social e Direitos Humanos. A Braskem oferece 100% de seus integrantes e terceiros treinamentos obrigatórios sobre o Código de Conduta, que contempla todas as questões de direitos humanos.
Os temas prioritários definidos pela due dilligence em direitos humanos são aqueles inclusos na estratégia para 2030. Para diversos deles, já temos ações de mitigação em andamento:
• Relacionamento com comunidades: comunidades são partes interessadas relevantes para nós, pois são vizinhas às nossas operações industriais, onde há riscos, por isso, temos implementado uma série de ações para prevenir impactos negativos. As ações de mitigação estão relacionadas aos Investimentos Sociais Privados que podem ser encontrados com mais detalhes no GRI-413.
• Cadeia de valor: questões trabalhistas com fornecedores de etanol, exploração sexual na cadeia logística escravidão moderna, informalidade na cadeia de reciclagem, entre outras, são problemáticas que podem afetar qualquer parte da cadeia de valor, em todas as indústrias. Por isso, adotamos uma série de procedimentos para avaliação de terceiros, visando mitigar os potenciais riscos. As ações de mitigação referem-se aos procedimentos de due dilligence e outras avaliações socioambientais de terceiros.
• Descarte do plástico: a cadeia de valor do plástico está sujeita a questões atreladas ao seu descarte e, para isso, tomamos uma série de medidas para retornar resíduos para o local adequado, seja em recuperação do material ou educação ambiental.
• Saúde ocupacional: dada a natureza das nossas operações, integrantes estão sujeitos a potenciais riscos relacionados à saúde ocupacional, além da recente preocupação com a saúde mental. A pandemia da COVID-19 intensificou nossas ações sobre estes temas, com programas voltados para a saúde integral das pessoas.
• Diversidade, equidade e inclusão: operamos em um ecossistema de diferentes nações e culturas, que carregam complexidades próprias relacionadas à diversidade, equidade e inclusão. Como forma de nos adequar aos desafios, implementamos o Programa de Diversidade, Equidade e Inclusão.
 </t>
  </si>
  <si>
    <t>2-25 Processos para reparar impactos negativos</t>
  </si>
  <si>
    <t>2-25a. Compromissos de promover ou colaborar com a reparação de impactos negativos que a organização identifica que causou ou contribuiu para causar</t>
  </si>
  <si>
    <t>De acordo com a Política Global de Desenvolvimento Sustentável: Considerando os temas materiais, a Braskem deve identificar, avaliar e gerir os riscos (ambientais, sociais e econômicos) dos seus negócios, produtos ou serviços considerando toda a cadeia de valor. A prevenção deve ser sempre a escolha principal. As ações de prevenção ou mitigação dos riscos devem considerar desde a implementação de simples inciativas de melhoria até eventuais decisões mais complexas, como interrupção de determinada operação (aquisição, produção ou venda). No caso de eventuais danos, ações de remediação devem ser implementadas. Todo este processo deve ser conduzido em alinhamento com a gestão de riscos empresariais da Braskem. (p. 12, "Mitigando ou Controlando os Eventuais Impactos Negativos"). Veja mais em: https://api.mziq.com/mzfilemanager/v2/d/540b55c5-af99-45f7-a772-92665eb948e9/230f2db0-da0a-484b-9395-dd0b6ef0bcbc?origin=1</t>
  </si>
  <si>
    <t>2-25b. Abordagem para identificar e abordar queixas, incluindo os mecanismos de queixas que a organização tenha estabelecido ou dos quais participa</t>
  </si>
  <si>
    <t>A Braskem possui o Canal Linha de Ética, canal de denúncias administrado por empresa terceira, pelo qual qualquer parte interessada pode atribuir queixa à conduta da Braskem e de seus integrantes (https://www.braskem.com.br/linha-de-etica), conforme detalhado no GRI 2-26. Fica também disponível a página de Contato do website da companhia, com todas as formas de contato para Investidores, Clientes, Fornecedores, bem como a possibilidade de enviar e-mail para a área desejada (https://www.braskem.com.br/contato). Além disso, toda unidade industrial possui uma equipe institucional dedicada ao relacionamento com as comunidades ao entorno, direta e indiretamente, que também é uma via de identificação e abordagem de queixas. Este relacionamento se dá também via Conselho Consultivo Comunitário, existente em todo polo petroquímico do Brasil, que visa estalecer um canal de relacionamento entre as comunidades ao entorno das operações e as empresas do polo.</t>
  </si>
  <si>
    <t>2-25c. Processos pelos quais a organização promove ou colabora com a reparação de impactos negativos que ela identifica que causou ou contribuiu para causar</t>
  </si>
  <si>
    <t>A Braskem também trabalha com Serviço de Atendimento ao Cliente, Serviço de Sinistro de Transporte Rodoviário, Atendimento ao Investidor, Atendimento ao Fornecedor, conforme indica o site: https://www.braskem.com.br/contato. Com relação às comunidades, há um trabalho em andamento de identificação de impactos positivos e negativos na vizinhança das operações industriais, chamado Framework de Engajamento Comunitário, reportado no GRI 413.
Um caso amplamente divulgado de reparação de impactos negativos é nas comunidades de Maceió, estabelecidas proximas à antiga operação de extração de salmora. Para mais informações sobre o caso, visitar o site: https://www.braskem.com.br/alagoas.</t>
  </si>
  <si>
    <t>2-25d. Como os stakeholders que são os usuários-alvo dos mecanismos de queixas estão envolvidos na concepção, revisão, operação e melhoria desses mecanismos</t>
  </si>
  <si>
    <t xml:space="preserve">Comunidades são envolvidas de forma participativa nos Conselhos Consultivos Comunitários, que englobam as empresas dos territórios onde temos operações, bem como representantes das comunidades, para tratar das demandas referentes à nossa atuação local. Mantemos o Canal Linha de Ética e linhas gratuitas específicas em cada localidade para receber feedbacks ou denúncias de quaisquer partes interessadas. Realizamos também o Programa Formando Laços, para estreitar a relação com o nosso público de interesse por meio de visitas guiadas em nossas operações. </t>
  </si>
  <si>
    <t>2-25e. Descrever como a organização rastreia a eficácia dos mecanismos de queixas e de outros processos de reparação e como relata exemplos de sua eficácia, incluindo o feedback dos stakeholders.</t>
  </si>
  <si>
    <t xml:space="preserve">A Braskem rastreia a eficácia dos mecanismos de queixa e de outros processos de reparação por meio do monitoramento do indicador de reputação RepTrak Pulse. Este é o principal método de avaliação de efetividade das ações que visam estabelecer uma relação mais duradoura com as partes interessadas, incluindo ações de remediação, como no caso das comunidades afetadas pelo evento geológico em Maceió. 
 </t>
  </si>
  <si>
    <t>GRI 2-26 Mecanismos para aconselhamento e apresentação de preocupações</t>
  </si>
  <si>
    <t xml:space="preserve">2-26a. Descrever os mecanismos </t>
  </si>
  <si>
    <t xml:space="preserve">O principal mecanismo de apresentação de preocupações relativas à conduta empresarial na Braskem é o Canal Linha de Ética. Sob o pilar de Detecção do Sistema Global de Conformidade, o Canal está disponível a todo público interno e externo da companhia, e é uma ferramenta de comunicação confidencial, segura e sigilosa para envio de preocupações sobre temas relacionados a Compliance e eventuais desvios de conduta e denúncias de condutas ilegais e antiéticas a fim de contribuir para a manutenção de um ambiente corporativo seguro, ético, transparente e produtivo.
O atendimento é feito nos quatro idiomas utilizados na empresa (português, inglês, espanhol e alemão), e está disponível 24 horas por dia, 7 dias por semana, e é gerenciado por uma empresa terceirizada e independente, que conta com profissionais treinados para receber, avaliar e direcionar corretamente os relatos de maneira imparcial, garantindo a privacidade, confidencialidade e o tratamento adequado ao denunciante.
Todas as denúncias recebidas são registradas no Canal Linha de Ética, sejam elas realizadas via ligação gratuita em todos os países onde a empresa atua, via website (www.linhadeeticabraskem.com), ou ainda em contato com algum integrante da área de Conformidade.
Dentro da Braskem, os relatos - que podem ser realizados de forma anônima - são recebidos por uma equipe da área de Conformidade especializada em Investigações, que os analisa garantindo a confidencialidade e segurança nas apurações. Por fim, a Braskem não tolera retaliações contra denunciantes de boa-fé e promove este posicionamento em todas as ações de divulgação do canal de denúncias. Adicionalmente, com o objetivo de trazer um maior entendimento e senso de responsabilidade para os Integrantes do Brasil, foi criado em 2024 o Procedimento de Medidas de Acolhimento e Remediação para casos de Assédio e Discriminação. O documento está fundamentado nos princípios e diretrizes definidos no Código de Conduta da Braskem, e considerou também diversas referências nacionais e internacionais em sua elaboração, dentre elas os Princípios Orientadores Sobre Empresas e Direitos Humanos da ONU.
O Sistema do Canal Linha de Ética também é capaz de atribuir planos de ação a integrantes da companhia como resultado das investigações conduzidas pelo time responsável. Tais planos são devidamente acompanhados pelo time de Conformidade, a fim de garantir sua execução e conclusão.
- O número e os tipos de solicitações de aconselhamento recebidas durante o período de relato, e a porcentagem das solicitações atendidas: O aconselhamento aos Integrantes está localizado sob o pilar de Prevenção do Sistema Global de Conformidade e é realizado por meio de contato direto com as equipes de Compliance das regiões onde a Braskem atua. Também pode ser feito via Aplicativo de Compliance (descrito abaixo - seção Cases) ou e-mail (compliance@braskem.com). Além disso, como canal de aconselhamento e apoio à área de Conformidade os Integrantes também podem recorrer aos Embaixadores de Conformidade. Este grupo é composto por Integrantes de diversas áreas que atuam como promotores da cultura, práticas, ferramentas e políticas de Conformidade, esclarece dúvidas gerais de outros Integrantes e atua como ponto focal de determinada área ou localidade auxiliando no levantamento de oportunidades e preocupações com relação à conduta ética. Mais informações sobre o programa foram incluídas na seção Cases abaixo.
- O número e tipos de preocupações que foram apresentadas durante o período de relato e a porcentagem de preocupações que foram tratadas e solucionadas ou consideradas sem fundamento: Em 2024, 1194 denúncias foram recebidas neste ciclo. Todos os relatos registrados no Canal Linha de Ética são tratados de forma independente. 60% do total foram casos não substanciados, com dados insuficientes ou fora do escopo.
A divulgação do Canal Linha de Ética é realizada em diversas ocasiões ao longo do ano, por variados meios:
- Fisicamente, placas e totens informativos estão localizados em salas de reunião, corredores e locais de alta circulação de integrantes e terceiros, tanto dos escritórios como das unidades industriais;
- Todas as capacitações (presenciais ou à distância) sobre assuntos de Compliance realizadas ao longo do ano, para integrantes ou terceiros, citam o trabalho da equipe de Investigações, conscientizam sobre a existência do Canal e incentivam sua utilização quando identificado algum desvio de conduta;
- Digitalmente, além da realização de posts sobre o Canal na Intranet da empresa, tanto em treinamentos como em documentações normativas da empresa é citada e incentivada a utilização da ferramenta. Estão disponíveis também na Intranet websérie e guia rápido com orientações e boas práticas para a realização de denúncias e utilização do Canal.
O grau de satisfação dos usuários com os mecanismos e com seus resultados: A cada 2 anos, é realizada a Pesquisa Global de Conformidade, onde todos os integrantes da Braskem são convidados a expressar sua opinião e satisfação com as ações do Sistema de Conformidade. Na última pesquisa realizada em 2024, mais de 80% dos respondentes confiam no Canal Linha de Ética, demonstrando credibilidade nas investigações conduzidas e no seu sigilo, e mais de 70% acreditam na não represália do denunciante. Além disso, a última pesquisa indica um aumento de 7p.p. na representatividade dos integrantes que se sentem muito confiantes em identificar condutas antiéticas a fim de reportá-las ao canal Linha de Ética, indicando, assim, a efetividade dos treinamentos realizados.
 As principais medidas tomadas em relação as demandas recebidas: Como desdobramentos das investigações são adotadas diversas ações, tanto internas como externas. Neste ciclo, os principais planos de ação estabelecidos como resultados das investigações realizadas foram ações realizadas junto a parceiros, aplicação de medidas disciplinares a integrantes e melhorias de processos e de documentações normativas.
 </t>
  </si>
  <si>
    <t>GRI 2-27 Conformidade com leis e regulamentos</t>
  </si>
  <si>
    <t xml:space="preserve">Processos judiciais e administrativos materialmente relevantes significativos são divulgados no Formulário de Referência e nas Demonstrações Financeiras, notas explicativas da Companhia.
</t>
  </si>
  <si>
    <t>GRI 2-28 Participação em associações</t>
  </si>
  <si>
    <t>2-28a. Associações do setor, outras associações, além de organizações nacionais ou internacionais de advocacy das quais participa</t>
  </si>
  <si>
    <r>
      <rPr>
        <b/>
        <sz val="14"/>
        <rFont val="Aptos Narrow"/>
        <family val="2"/>
        <scheme val="minor"/>
      </rPr>
      <t>Global</t>
    </r>
    <r>
      <rPr>
        <sz val="14"/>
        <rFont val="Aptos Narrow"/>
        <family val="2"/>
        <scheme val="minor"/>
      </rPr>
      <t xml:space="preserve">: World Business Council for Sustainable Development (WSCSD), The UN Global Compact, Alliance to End the Plastic Waste (AEPW), UN CEO Water Mandate - como membro associado
</t>
    </r>
    <r>
      <rPr>
        <b/>
        <sz val="14"/>
        <rFont val="Aptos Narrow"/>
        <family val="2"/>
        <scheme val="minor"/>
      </rPr>
      <t>Brasil</t>
    </r>
    <r>
      <rPr>
        <sz val="14"/>
        <rFont val="Aptos Narrow"/>
        <family val="2"/>
        <scheme val="minor"/>
      </rPr>
      <t xml:space="preserve">: Conselho Empresarial Brasileiro para o Desenvolvimento Sustentável (CEBDS), Pacto Global Brasil, Associação Brasileira da Indústria Química (ABIQUIM), Pacto pela Promoção da Equidade Racial, Instituto Ethos, Rede Empresarial Brasileira de Avaliação de Ciclo de Vida (ACV) - - como membro associado
</t>
    </r>
    <r>
      <rPr>
        <b/>
        <sz val="14"/>
        <rFont val="Aptos Narrow"/>
        <family val="2"/>
        <scheme val="minor"/>
      </rPr>
      <t>Estados Unidos</t>
    </r>
    <r>
      <rPr>
        <sz val="14"/>
        <rFont val="Aptos Narrow"/>
        <family val="2"/>
        <scheme val="minor"/>
      </rPr>
      <t xml:space="preserve">: American Chemistry Council (ACC), The Propylene Recycling Coalition, The Recylcing Partnership - - como membro associado. Participação estratégica diante da agenda da política global de plásticos.
</t>
    </r>
    <r>
      <rPr>
        <b/>
        <sz val="14"/>
        <rFont val="Aptos Narrow"/>
        <family val="2"/>
        <scheme val="minor"/>
      </rPr>
      <t>México</t>
    </r>
    <r>
      <rPr>
        <sz val="14"/>
        <rFont val="Aptos Narrow"/>
        <family val="2"/>
        <scheme val="minor"/>
      </rPr>
      <t xml:space="preserve">: Mexican Association of the Chemical Industry - - como membro associado
</t>
    </r>
    <r>
      <rPr>
        <b/>
        <sz val="14"/>
        <rFont val="Aptos Narrow"/>
        <family val="2"/>
        <scheme val="minor"/>
      </rPr>
      <t>Europa:</t>
    </r>
    <r>
      <rPr>
        <sz val="14"/>
        <rFont val="Aptos Narrow"/>
        <family val="2"/>
        <scheme val="minor"/>
      </rPr>
      <t xml:space="preserve"> Plastics Europe - - como membro associado Participação estratégica diante da agenda da política global de plásticos.</t>
    </r>
  </si>
  <si>
    <t>GRI 2-29 Abordagem para engajamento de stakeholders</t>
  </si>
  <si>
    <t>2-29a. Abordagem adotada para engajar-se com os stakeholders</t>
  </si>
  <si>
    <t xml:space="preserve">Para identificação de impactos positivos e negativos, formalmente, as partes interessadas são acessadas no processo de revisão periódica de materialidade, conforme reportado no GRI 3. As partes interessadas envolvidas neste processo foram identificadas com base na relação interna e externa que a Braskem deve regularmente manter para condução de seu negócio, são elas: Academia, terceiro setor, conselho de administração, clientes e brand owners, comunidades, mercado financeiro, governo, associações comerciais, investidores, fornecedores, ecossistema de startups, membros de equipes, sindicatos e sociedade. Além disso, aplicamos a Pesquisa de Reputação junto às nossas partes interessadas e adotamos metodologias e programas para o engajamento contínuo com as comunidades ao entorno das operações.
A Braskem possui uma política abrangente para determinar a conduta diante de seus mais diversos públicos de interesse. Essa política é aplicável e deve ser observada por todas as suas controladas, no Brasil e no exterior, para fins de atendimento aos requisitos de governança. Avançamos em várias direções para dar respostas às necessidades coletivas e às expectativas dos acionistas, sempre mantendo o foco em responsabilidade social, direitos humanos e diversidade. Esse processo é guiado pelos princípios da integridade, transparência, conformidade e do desenvolvimento sustentável.
 </t>
  </si>
  <si>
    <t>GRI 2-30 Acordos de negociação coletiva</t>
  </si>
  <si>
    <t>2-30a. Integrantes cobertos por acordos coletivos</t>
  </si>
  <si>
    <t>% Integrantes cobertos por acordos coletivos</t>
  </si>
  <si>
    <t>Holanda*</t>
  </si>
  <si>
    <t>-</t>
  </si>
  <si>
    <t>Demais países</t>
  </si>
  <si>
    <t>Número de integrantes cobertos por acordos coletivos</t>
  </si>
  <si>
    <t>Número de integrantes</t>
  </si>
  <si>
    <t>*Informações sobre escritórios na Holanda eram apresentados dentro da linha "Demais países" até 2021.</t>
  </si>
  <si>
    <t>2-30b. Para empregados não cobertos por acordos de negociação coletiva, relatar se a organização define suas condições de trabalho e termos de emprego com base em acordos de negociação coletiva que cubram seus outros empregados ou com base em acordos de negociação coletiva de outras organizações.</t>
  </si>
  <si>
    <t>Todos os integrantes do Brasil possuem seus contratos de trabalho vinculados aos acordos/convenções coletivas de trabalho com exceções dos integrantes nos cargos de: LN, VP’s e Diretores.
Os sindicatos são os representantes legais de nossos integrantes em situações que envolvem negociação coletiva de trabalho, conforme legislação vigente. Por isso, mantemos com eles uma relação de diálogo e entendimento para a solução de eventuais conflitos trabalhistas e sindicais. No Brasil, todas as negociações coletivas de trabalho são conduzidas diretamente pela equipe de Relações Trabalhistas da Braskem ou por meio dos Sindicatos Patronais, sempre com o apoio e participação da equipe interna da empresa. No caso dos expatriados que atuam no Brasil, os contratos de trabalho são também vinculados aos acordos/convenções coletivas de trabalho.
Em relação aos integrantes do exterior: nos Estados Unidos, apenas alguns integrantes horistas da fábrica de Neal, nos Estados Unidos, são cobertos por acordos coletivos. Na Alemanha, nenhuma das plantas possui acordo desde 2014, já que o país não apresenta essa opção para a categoria de químicos e petroquímicos. No México, somente os Integrantes da Operação, sindicalizados, são cobertos por acordo coletivo.</t>
  </si>
  <si>
    <t>GRI 3-1 à 3-3 | Divulgação Geral</t>
  </si>
  <si>
    <t>GRI 3-1 Processo de determinação dos temas materiais</t>
  </si>
  <si>
    <t>3-1a.  Processo seguido para definição dos temas materiais</t>
  </si>
  <si>
    <t>Em 2022, atualizamos nossa matriz de materialidade para identificar temas mais relevantes para o nosso negócio, considerando as dimensões ambiental, social, econômica e de governança. Essa atualização envolveu a consulta a mais de 1.200 stakeholders internos e externos, dentre integrantes, líderes, clientes, fornecedores e mercado financeiro, além de entrevistas diretas com 78 lideranças, benchmarking de empresas pares e a análise dos principais riscos corporativos e oportunidades para o setor.
Os passo para avaliação da materialidade foram:
- Identificação de tópicos ESG
- Consulta aos stakeholders
- Análise de riscos
- Análise de oportunidades
- Alinhamento com compromissos voluntários
- Definição de pesos para cada atributo
- Definição da matriz e priorização
O estudo trouxe como resultado mais de 500 temas que, após análise e cruzamento de dados e percepções levantadas nas consultas qualitativas e quantitativas, definiu os 21 tópicos materiais para a Braskem. Esses tópicos foram agregados em dois grupos diferentes, que orientam o tipo de ação estratégica a ser tomada: o grupo de proteção de valor (16) e o de criação de valor (5).
- Proteção de valor: temas cuja gestão dos impactos podem proteger o valor tangível e intangível da Braskem ao longo do tempo, que preservam e aprimoram a imagem corporativa e mitigam riscos de negócio.
- Criação de valor: temas cuja gestão dos impactos podem criar valor tangível e intangível para a Braskem ao longo do tempo, que geram vantagem competitiva a partir de oportunidades de negócio e parcerias estratégicas.
Todos os tópicos materiais já são tratados diretamente ou indiretamente no pilar de sustentabilidade da companhia – resultado que ratifica as ambições e objetivos da Braskem em sua agenda de longo prazo.</t>
  </si>
  <si>
    <t>3-1b. Stakeholders e especialistas cujos pontos de vista embasaram o processo de definição de temas materiais</t>
  </si>
  <si>
    <t xml:space="preserve">Stakeholders: Academia, terceiro setor, conselho de administração, clientes, comunidades, mercado financeiro, governo, associações comerciais, investidores, fornecedores, ecossistema de startups, membros de equipes e sindicatos;
Referências externas: Global Reporting Initiative (GRI), Objetivos de Desenvolvimento Sustentável das Nações Unidas, World Business Council for Sustainable Development, RobecoSAM, Sustainability Accounting Standards Board, S&amp;P Global, World Economic Forum, Ellen MacArthur Foundation
 </t>
  </si>
  <si>
    <t>GRI 3-2 Lista de temas materiais</t>
  </si>
  <si>
    <t>3-2a. Listar seus temas materiais;</t>
  </si>
  <si>
    <r>
      <t xml:space="preserve">A matriz de materialidade é uma ferramenta fundamental para orientar a nossa jornada. Tal matriz indica os temas mais relevantes para a atuação da Braskem com relação ao desenvolvimento
sustentável e é a base de construção dos nossos objetivos de longo prazo. Sua revisão ocorre a cada cinco anos, tendo a sua última atualização ocorrida em 2022 e realizada com consultoria especializada na condução desse tipo de processo. Durante a revisão, selecionamos e reavaliamos temas nas dimensões econômica, ambiental, social e de governança (ESG, na sigla em inglês), utilizando referências externas(1) para entender impactos negativos e positivos do nosso modelo de negócio. Para isso, consultamos as nossas partes interessadas internas e externas, avaliamos os riscos corporativos e as oportunidades associadas aos temas, analisamos compromissos globais e setoriais, além de realizar benchmarking com empresas do setor. Com base nos resultados, foi realizada a priorização dos tópicos, validada pela administração da companhia, incluindo o Conselho de Administração, resultando em 21 temas materiais para a Braskem e as suas partes interessadas.
Temas para criação de valor (5): Mudanças Climáticas; Pásticos Pós-consumo; Governança, Ética e Conformidade; Inovação, tecnologia e digitalização; e Resultados Econômicos e Financeiros.
Temas para a protação de valor (16): Biodiversidade e Uso da Terra; Poluição do Ar; Eficiência Energética; Gestão de Resíduos; Gestão de Água e Efluentes; Impactos da Matéria-Prima; Diversidade, Equidade e Inclusão; Comunidades e Investimentos Sociais; Saúde, Segurança e Bem-Estar; Direitos Humanos; Emprego, Desenvolvimento e Retenção; Produção e Consumo Responsáveis; Gestão de Produtos; Gestão de Abastecimento da Cadeia; Gerenciamento de Riscos e Oportunidades; Gerenciamento de Relacionamento com Partes Interessadas;.
</t>
    </r>
    <r>
      <rPr>
        <sz val="12"/>
        <color rgb="FFFF0000"/>
        <rFont val="Aptos Narrow"/>
        <family val="2"/>
        <scheme val="minor"/>
      </rPr>
      <t xml:space="preserve">
</t>
    </r>
    <r>
      <rPr>
        <sz val="12"/>
        <color rgb="FF002060"/>
        <rFont val="Aptos Narrow"/>
        <family val="2"/>
        <scheme val="minor"/>
      </rPr>
      <t xml:space="preserve"> </t>
    </r>
  </si>
  <si>
    <t>3-2b.  Mudanças na lista de temas materiais em comparação ao período de relato anterior</t>
  </si>
  <si>
    <t>Não houve mudanças na matriz de materialidade.</t>
  </si>
  <si>
    <t>GRI 3-3 Gestão dos Temas Materiais</t>
  </si>
  <si>
    <t>Performance econômica e financeira (GRI 201, GRI 207)</t>
  </si>
  <si>
    <t>Conforme Demonstrações Financeiras 2024</t>
  </si>
  <si>
    <t>Governança, ética e conformidade (GRI 205, GRI 206, GRI 415, GRI 418)</t>
  </si>
  <si>
    <t>Conforme Relatório Integrado 2024, páginas 90 até 94</t>
  </si>
  <si>
    <t>Gerenciamento de riscos e oportunidades</t>
  </si>
  <si>
    <t>Conforme Relatório Integrado 2024, página 22</t>
  </si>
  <si>
    <t>Gerenciamento de relacionamento com partes interessadas (GRI 3)</t>
  </si>
  <si>
    <t>Conforme Relatório Integrado 2024, página 95</t>
  </si>
  <si>
    <t>Gestão de fornecedores (GRI 204, GRI 308, GRI 414)</t>
  </si>
  <si>
    <t>Conforme Relatório Integrado 2024, páginas 87 até 89</t>
  </si>
  <si>
    <t>Comunidades e investimentos sociais (GRI 413, GRI 203)</t>
  </si>
  <si>
    <t>Conforme Relatório Integrado 2024, páginas 62 até 66</t>
  </si>
  <si>
    <t>Diretos humanos (GRI 406, GRI 407, GRI 408, GRI 409, GRI 410)</t>
  </si>
  <si>
    <t>Conforme Relatório Integrado 2024, páginas 60 até 62</t>
  </si>
  <si>
    <t>Emprego, desenvolvimento e retenção (GRI 202, GRI 401, GRI 402, GRI 404)</t>
  </si>
  <si>
    <t>Conforme Relatório Integrado 2024, páginas 81 até 86</t>
  </si>
  <si>
    <t>Saúde, segurança e bem-estar (GRI 403)</t>
  </si>
  <si>
    <t>Conforme Relatório Integrado 2024, páginas 79 e 80</t>
  </si>
  <si>
    <t>Diversidade, equidade e inclusão (GRI 406)</t>
  </si>
  <si>
    <t>Conforme Relatório Integrado 2024, páginas 83 e 84</t>
  </si>
  <si>
    <t>Plásticos pós-consumo (GRI 301)</t>
  </si>
  <si>
    <t>Conforme Relatório Integrado 2024, páginas 44 até 46</t>
  </si>
  <si>
    <t>Impactos da matéria-prima (GRI 301)</t>
  </si>
  <si>
    <t>As matérias-primas para a produção dos itens consumidos diariamente pela sociedade provém, principalmente, de recursos naturais extraídos dos ecossistemas ao redor do mundo. O fornecimento destes insumos está sob ameaça em função da degradação da biodiversidade, que excede a capacidade de renovação do planeta. Dessa forma, é fundamental que haja um salto na configuração econômica atual na busca por fontes e matérias-primas cada vez mais sustentáveis.
A indústria petroquímica tem dependência relevante de matérias primas fósseis, quais sejam, nafta, gás natural, etano, entre outros, cujo processo de extração e refino contribui para as mudanças do clima, já que se tratam são emissores de gases de efeito estufa.  Assim, a busca por novas fontes para a produção de produtos químicos e plásticos é fundamental.
Compreendendo estes impactos, a Braskem definiu, por meio da matriz de materialidade, a impactos de matérias-primas como um tema material permanente. Assim, conforme estabelece a Política Global de Desenvolvimento Sustentável, a companhia adota elementos de gestão que vistam mitigar ou controlar os impactos negativos e ampliar os positivos dos temas materiais, tais como a designação de times e lideranças responsáveis pelo tema, o atendimento tempestivo às obrigações aplicáveis, a implementação de padrões de qualidade internacionais e certificados, a melhoria contínua de sua gestão por meio de auditoria interna, a definição de objetivos de longo-prazo e acompanhamento das tendências globais. 
A gestão de dois temas materiais contribui para endereçar os impactos associados, isso porque definem objetivos para 2030 diretamente relacionados com a busca por alternativas de matérias-primas:
•	Mudanças climáticas
o	Objetivo de ampliar a capacidade de bioprodutos para 1 milhão de toneladas
•	Plásticos pós consumo
o	Objetivo de ampliar a comercialização de produtos com conteúdo reciclado para 1 milhão de toneladas
Ações que visam atingir estes objetivos são apresentadas no Relatório Integrado 2024, páginas 21 e 59</t>
  </si>
  <si>
    <t>Eficiência energética (GRI 302)</t>
  </si>
  <si>
    <t>A produção de energia por fontes fósseis é um dos maiores fatores de contribuição para as mudanças climáticas. Promover a eficiência energética não somente reduz o impacto no clima, como também é uma alternativa custo-efetiva para as empresas, trazendo mais segurança e acessibilidade a este recurso. O desenvolvimento e o uso de tecnologias mais eficientes também trazem diversos benefícios para a sociedade: desenvolvimento econômico, geração de empregos, redução de poluição, melhora na saúde humana e redução de desigualdades. 
A indústria petroquímica é uma consumidora relevante de energia, principalmente na primeira geração, em que ocorre o refino da matéria-prima fóssil que dá origem a produtos como o eteno, propeno, butadieno, entre outros. O uso de tecnologias que tragam eficiência energética para operação trata-se de um diferencial competitivo na medida em que otimiza custos e apresenta soluções às questões climáticas. De acordo com a Agência Internacional de Energia, se houver esforços dobrados em eficiência energética, as contas de energia podem ser reduzidas em um terço e metade da redução de emissões de gases estufa necessária até 2030 seria atingida. Compreendendo estes impactos, a Braskem definiu, por meio da matriz de materialidade, a eficiência energética como um tema material permanente. Assim, conforme estabelece a Política Global de Desenvolvimento Sustentável, a companhia adota elementos de gestão que vistam mitigar ou controlar os impactos negativos e ampliar os positivos dos temas materiais, tais como a designação de times e lideranças responsáveis pelo tema, o atendimento tempestivo às obrigações aplicáveis, a implementação de padrões de qualidade internacionais e certificados, tais como a ISO 14001, a melhoria contínua de sua gestão por meio de auditoria interna, a definição de objetivos de longo-prazo e acompanhamento das tendências globais. Assim, até 2030, a Braskem estabeleceu:
•	Objetivo de reduzir em 15% as emissões de gases de efeito estufa, escopos 1 e 2
•	Objetivo de aumentar a participação de energias renováveis na compra de energia elétrica para 85%
Para atingir estes objetivos, estabelecemos o Programa de Descarbonização Industrial, que parte de dois pilares fundamentais: i) Cultura, Processos e Governança, que contempla o desenvolvimento de uma mentalidade industrial focada em uma forma de operar e identificar melhorias que possam reduzir os gases de efeito estufa, fortalecer a orientação de processos e governança para tomadas de decisão pautada em emissões, além de estimular parcerias para o desenvolvimento e implementação de soluções; e ii) as linhas de ação, distribuídas nas frentes de melhoria contínua, matriz energética, eficiência energética e projetos transformacionais. 
Programa de Descarbonização Industrial da Braskem tem o objetivo de reduzir em 15% as emissões de gases de efeito estufa (GEE), escopos 1 e 2, até 2030 e alcançar a neutralidade em 2050 por meio de ganhos de eficiência, competitividade, confiabilidade e sustentabilidade energética. O programa está ancorado em duas frentes:
1. Cultura, processo e governança: desenvolvimento de uma mentalidade industrial focada na redução de GEE; fortalecimento de governança e adequação de processos orientados para tomadas de
decisão e implementação de iniciativas que considerem potenciais emissões; e desenvolvimento de parcerias para a implementação de soluções estruturantes e modelos de negócio diferenciados.
2. Linhas de ação, distribuídas em: Melhoria contínua: iniciativas operacionais com baixo ou nenhum investimento, tendo em vista a redução de emissões de GEE. Eficiência energética: iniciativas de otimização e integração energética de processos industriais com investimentos. Eletrificação: eletrificação de equipamentos intensivos em energia, substituindo o uso de combustíveis fósseis por energia elétrica renovável. Matriz energética: aumento da participação de energia elétrica e combustíveis de baixo carbono na matriz energética da Braskem. Captura de carbono: capturar as emissões de GEE dos principais ativos industriais emissores da Braskem para uso ou estocagem do carbono.
Projeto Vesta (Brasil): substituição de turbinas a vapor por motores elétricos de alto rendimento (eletrificação de equipamentos), suportados por uma nova central de cogeração
alimentada por gás residual com alto teor de hidrogênio. Com implantação iniciada em 2019 e início da operação da primeira fase em 2022, o projeto, situado na planta do ABC, em São
Paulo, foi realizado em parceria com a Siemens Energy no escopo da central de cogeração, contando com o investimento conjunto de cerca de R$ 600 milhões. Em 2024, o projeto foi concluído com o término do processo de eletrificação dos motores. Com isso, estima-se uma redução anual de emissões de GEE em cerca de 100 mil toneladas CO2e, além de ganhos em eficiência energética (-7,3%) e no consumo de água (-11%) nesse site.
Projeto Biomassa (Brasil): substituição de mais de 200 mil m³ por dia de gás natural consumido na unidade de PVC em Alagoas por vapor competitivo produzido com cavaco de eucalipto
(biomassa), resultando em redução estimada de 150 mil toneladas ao ano de CO2e e alavancando o desenvolvimento socioeconômico da região. O início da operação do suprimento de vapor ocorreu em novembro de 2023. Em 2024, avançamos com o projeto de eletrificação de uma das principais turbinas do processo industrial, permitindo assim seguir com o cronograma inicial de alcançarmos a conclusão de todo o projeto em outubro de 2025. 
Eletricidade renovável (Brasil): substituição de parte da eletricidade proveniente da rede interligada por contratos de longo prazo para a compra de energia elétrica renovável. Seis contratos foram firmados desde 2018, totalizando cerca de 140 mil toneladas CO2e ao ano, em potencial redução de emissões a partir de 2025, além de viabilizar a construção de aproximadamente 600 MW em capacidade instalada, dos quais 90% voltados para a estrutura de autoprodução em que a Braskem é socia das usinas eólicas e solares. Em 2024, avançamos na aquisição de participação de parque
solar com a Auren e de parque eólico com a Casa dos Ventos. 
Para mais informações, acesse o Relatório Integrado 2024, páginas 39 e 40.</t>
  </si>
  <si>
    <t>Gestão de água e efluentes (GRI 303)</t>
  </si>
  <si>
    <t>Em 2022, atualizamos nossa matriz de materialidade para identificar temas mais relevantes para o nosso negócio, considerando as dimensões ambiental, social, econômica e de governança. Essa atualização envolveu a consulta a mais de 1.200 stakeholders internos e externos, dentre integrantes, líderes, clientes, fornecedores e mercado financeiro, além de entrevistas diretas com 78 lideranças , benchmarking de empresas pares e a análise dos principais riscos corporativos e oportunidades para o setor.
Os passo para avaliação da materialidade foram:
- Identificação de tópicos ESG
- Consulta aos stakeholders
- Análise de riscos
- Análise de oportunidades
- Alinhamento com compromissos voluntários
- Definição de pesos para cada atributo
- Definição da matriz e priorização
O estudo trouxe como resultado mais de 500 temas que, após análise e cruzamento de dados e percepções levantadas nas consultas qualitativas e quantitativas, definiu os 21 tópicos materiais para a Braskem. Esses tópicos foram agregados em dois grupos diferentes, que orientam o tipo de ação estratégica a ser tomada: o grupo de proteção de valor (16) e o de criação de valor (5).
- Proteção de valor: temas cuja gestão dos impactos podem proteger o valor tangível e intangível da Braskem ao longo do tempo, que preservam e aprimoram a imagem corporativa e mitigam riscos de negócio.
- Criação de valor: temas cuja gestão dos impactos podem criar valor tangível e intangível para a Braskem ao longo do tempo, que geram vantagem competitiva a partir de oportunidades de negócio e parcerias estratégicas.
Todos os tópicos materiais já são tratados diretamente ou indiretamente no pilar de sustentabilidade da companhia – resultado que ratifica as ambições e objetivos da Braskem em sua agenda de longo prazo.
- Stakeholders: Academia, terceiro setor, conselho de administração, clientes, comunidades, mercado financeiro, governo, associações comerciais, investidores, fornecedores, ecossistema de startups, membros de equipes e sindicatos;
- Referências externas: Global Reporting Initiative (GRI), Objetivos de Desenvolvimento Sustentável das Nações Unidas, World Business Council for Sustainable Development, RobecoSAM, Sustainability Accounting Standards Board, S&amp;P Global, World Economic Forim, Ellen Macarthur
O tema de água e efluentes aborda o uso eficiente dos recursos hídricos e o tratamento adequado de efluentes, com o objetivo de neutralizar os riscos de indisponibilidade de água de qualidade para as operações, comunidades e o planeta.
Existe um grande foco para esse tema uma vez que os riscos para a empresa como crise/escassez de água e poluição da água por contaminantes e resíduos (resíduos sólidos como plástico e efluentes) além de servir como desafios como projetos de eficiência hídrica e tratamento adequado de efluentes e água
Em 2014, realizamos o nosso primeiro disclosure no Carbon Disclosure Project (CDP) em relação à nossa estratégia e evolução de desempenho na governança hídrica. Desde então, evoluímos na gestão do risco hídrico, com a realização dos estudos de riscos das bacias hidrográficas onde operamos, definição de planos de ação para mitigação dos riscos identificados como altos, implementação de planos direcionadores para aprimorar continuamente nossa eficiência operacional e atuação externa na busca de ações coletivas e de engajamento na gestão compartilhada
dos recursos hídricos. Após nos mantermos no ranking de liderança do CDP no período entre 2015 e 2022, em 2024, voltamos para esse ranking como um reflexo da implementação de uma estratégia
alinhada com as melhores referências, como CEO Water Mandate, Water Resilience Coalition (WRC), entre outras. Dessa forma, temos investido e evoluído com foco na eficiência operacional dos nossos processos, na busca de iniciativas alinhadas com ações coletivas de impactos positivos nas comunidades e bacias hidrográficas onde operamos e, por fim, na identificação e implementação de iniciativas com impacto hídrico positivo tanto ambiental como social.</t>
  </si>
  <si>
    <t>Conforme GRI 303 e Relatório Integrado 2024, páginas 55 e 56.</t>
  </si>
  <si>
    <t>Biodiversidade e uso da terra (GRI 304)</t>
  </si>
  <si>
    <t>Em 2022, atualizamos nossa matriz de materialidade para identificar temas mais relevantes para o nosso negócio, considerando as dimensões ambiental, social, econômica e de governança. Essa atualização envolveu a consulta a mais de 1.200 stakeholders internos e externos, dentre integrantes, líderes, clientes, fornecedores e mercado financeiro, além de entrevistas diretas com 78 lideranças , benchmarking de empresas pares e a análise dos principais riscos corporativos e oportunidades para o setor.
Os passo para avaliação da materialidade foram:
- Identificação de tópicos ESG
- Consulta aos stakeholders
- Análise de riscos
- Análise de oportunidades
- Alinhamento com compromissos voluntários
- Definição de pesos para cada atributo
- Definição da matriz e priorização
O estudo trouxe como resultado mais de 500 temas que, após análise e cruzamento de dados e percepções levantadas nas consultas qualitativas e quantitativas, definiu os 21 tópicos materiais para a Braskem. Esses tópicos foram agregados em dois grupos diferentes, que orientam o tipo de ação estratégica a ser tomada: o grupo de proteção de valor (16) e o de criação de valor (5).
- Proteção de valor: temas cuja gestão dos impactos podem proteger o valor tangível e intangível da Braskem ao longo do tempo, que preservam e aprimoram a imagem corporativa e mitigam riscos de negócio.
- Criação de valor: temas cuja gestão dos impactos podem criar valor tangível e intangível para a Braskem ao longo do tempo, que geram vantagem competitiva a partir de oportunidades de negócio e parcerias estratégicas.
Todos os tópicos materiais já são tratados diretamente ou indiretamente no pilar de sustentabilidade da companhia – resultado que ratifica as ambições e objetivos da Braskem em sua agenda de longo prazo.
- Stakeholders: Academia, terceiro setor, conselho de administração, clientes, comunidades, mercado financeiro, governo, associações comerciais, investidores, fornecedores, ecossistema de startups, membros de equipes e sindicatos;
- Referências externas: Global Reporting Initiative (GRI), Objetivos de Desenvolvimento Sustentável das Nações Unidas, World Business Council for Sustainable Development, RobecoSAM, Sustainability Accounting Standards Board, S&amp;P Global, World Economic Forim, Ellen Macarthur
O tema de biodiversidade refere-se à relação sustentável e responsável entre o uso e/ou gestão de recursos naturais em operações industriais (como consumo e descarte de água, geração e descarte de resíduos, etc.) e a preservação da biodiversidade. O uso da terra, com base em práticas florestais e agrícolas sustentáveis, como para plantações de cana-de-açúcar, contribui tanto para a conservação das espécies de animais e plantas que habitam o local quanto para garantir a disponibilidade de alimentos acessíveis para a população em geral.
Sua importância está correlacionada ao aumento do desmatamento e perda da biodiversidade. O tema foi destacado como tema material pois levantou-se o risco do impacto na Biodiversidade e na Terra pela produção de PE Verde, uma vez que o etanol de plantações de cana-de-açúcar pode estar ligado à imagem de desmatamento, incêndios e disputa de terra comprodução de alimentos. Mesmo assim, foi eleito o tópico menos relevante porque o stakeholder não tem percepção do seu impacto nos negócios da empresa.
Embora um caminho complicado, a biodiversidade aprimorada/sustentada e uso responsável da terra são a espinha dorsal da sustentabilidade em grande escala, mas como não é uma relação direta facilmente aparente para muitos pontos de vista antropocêntricos, é desafiador transmitir a importância e a urgência do assunto.</t>
  </si>
  <si>
    <t>Conforme GRI 304-2</t>
  </si>
  <si>
    <t>Mudanças climáticas (GRI 305)</t>
  </si>
  <si>
    <r>
      <t xml:space="preserve">Segundo o Programa Ambiental das Nações Unidas (UNEP), a poluição do ar é a maior ameaça ambiental para a saúde pública globalmente e se relaciona com as mudanças climáticas, uma vez que a maior parte dos poluentes tem impacto no clima e compartilha as mesmas fontes de emissão de gases de efeito estufa. Assim, a melhoria na qualidade do ar pode trazer tanto benefícios para as pessoas como para o meio ambiente. O setor petroquímico é intenso no consumo de energia, a qual pode ser gerada pela queima de combustíveis fósseis e renováveis. Esta queima, além de gases de efeito estufa, gera poluentes atmosféricos, tais como materiais particulados, dióxido de enxofre, dióxido de nitrogênio, compostos orgânicos voláteis, entre outros. Por meio da Conselho Internacional das Associações Químicas (ICCA) e das associações químicas locais, as empresas do setor colaboram com o Programa de Atuação Responsável que visa a melhoria contínua nos processos para trazer segurança química, resguardando o meio ambiente e as pessoas. Compreendendo estes impactos, a Braskem aderiu ao Programa e definiu, por meio da matriz de materialidade, a poluição atmosférica como um tema material permanente. Assim, conforme estabelece a Política Global de Desenvolvimento Sustentável, adota elementos de gestão que vistam mitigar ou controlar os impactos negativos e ampliar os positivos dos temas materiais, tais como a designação de times e lideranças responsáveis pelo tema, o atendimento tempestivo às obrigações aplicáveis, a implementação de padrões de qualidade internacionais e certificados, tais como a ISO 14001, a melhoria contínua de sua gestão por meio de auditoria interna, a definição de objetivos de longo-prazo e acompanhamento das tendências globais. Para assegurar uma gestão adequada sobre o tema, a Braskem realiza o inventário de suas emissões de poluentes atmosféricos. Este processo de contabilização avança a cada ano em termos de mensuração, passando por revisão e padronização de premissas com base em referências internacionais. O inventário é sujeito a verificação externa independente anualmente, e é reportado tanto para as associações químicas a qual a Braskem faz parte, como ao público em geral por meio do Relatório Integrado da companhia, com base nos padrões do Global Reporting Initiative (GRI) e Sustainability Accounting Standards Board.
</t>
    </r>
    <r>
      <rPr>
        <sz val="14"/>
        <color theme="1"/>
        <rFont val="Aptos Narrow"/>
        <family val="2"/>
        <scheme val="minor"/>
      </rPr>
      <t xml:space="preserve">Vide </t>
    </r>
    <r>
      <rPr>
        <sz val="14"/>
        <rFont val="Aptos Narrow"/>
        <family val="2"/>
        <scheme val="minor"/>
      </rPr>
      <t xml:space="preserve">nosso posicionamento sobre este tema:  
"Precificação de Carbono". Disponível em: https://www.braskem.com.br/combateasmudancasclimaticas 
"Programa de Eficiência Energética" Disponível em: https://www.braskem.com.br/projetos-e-iniciativas </t>
    </r>
  </si>
  <si>
    <t>Conforme Relatório Integrado 2024, páginas 53, 54</t>
  </si>
  <si>
    <t>Poluição do ar (GRI 305)</t>
  </si>
  <si>
    <r>
      <t xml:space="preserve">Segundo o Programa Ambiental das Nações Unidas (UNEP), a poluição do ar é a maior ameaça ambiental para a saúde pública globalmente e se relaciona com as mudanças climáticas, uma vez que a maior parte dos poluentes tem impacto no clima e compartilha as mesmas fontes de emissão de gases de efeito estufa. Assim, a melhoria na qualidade do ar pode trazer tanto benefícios para as pessoas como para o meio ambiente. O setor petroquímico é intenso no consumo de energia, a qual pode ser gerada pela queima de combustíveis fósseis e renováveis. Esta queima, além de gases de efeito estufa, gera poluentes atmosféricos, tais como materiais particulados, dióxido de enxofre, dióxido de nitrogênio, compostos orgânicos voláteis, entre outros. Por meio da Conselho Internacional das Associações Químicas (ICCA) e das associações químicas locais, as empresas do setor colaboram com o Programa de Atuação Responsável que visa a melhoria contínua nos processos para trazer segurança química, resguardando o meio ambiente e as pessoas. Compreendendo estes impactos, a Braskem aderiu ao Programa e definiu, por meio da matriz de materialidade, a poluição atmosférica como um tema material permanente. Assim, conforme estabelece a Política Global de Desenvolvimento Sustentável, adota elementos de gestão que vistam mitigar ou controlar os impactos negativos e ampliar os positivos dos temas materiais, tais como a designação de times e lideranças responsáveis pelo tema, o atendimento tempestivo às obrigações aplicáveis, a implementação de padrões de qualidade internacionais e certificados, tais como a ISO 14001, a melhoria contínua de sua gestão por meio de auditoria interna, a definição de objetivos de longo-prazo e acompanhamento das tendências globais. Para assegurar uma gestão adequada sobre o tema, a Braskem realiza o inventário de suas emissões de poluentes atmosféricos. Este processo de contabilização avança a cada ano em termos de mensuração, passando por revisão e padronização de premissas com base em referências internacionais. O inventário é sujeito a verificação externa independente anualmente, e é reportado tanto para as associações químicas a qual a Braskem faz parte, como ao público em geral por meio do Relatório Integrado da companhia, com base nos padrões do Global Reporting Initiative (GRI) e Sustainability Accounting Standards Board.
</t>
    </r>
    <r>
      <rPr>
        <sz val="14"/>
        <color theme="1"/>
        <rFont val="Aptos Narrow"/>
        <family val="2"/>
        <scheme val="minor"/>
      </rPr>
      <t>Vide</t>
    </r>
    <r>
      <rPr>
        <sz val="14"/>
        <rFont val="Aptos Narrow"/>
        <family val="2"/>
        <scheme val="minor"/>
      </rPr>
      <t xml:space="preserve"> nosso posicionamento sobre este tema:  
"Precificação de Carbono". Disponível em: https://www.braskem.com.br/combateasmudancasclimaticas 
"Programa de Eficiência Energética" Disponível em: https://www.braskem.com.br/projetos-e-iniciativas 
Para mais informações, acesse o Relatório Integrado 2024, página 71.</t>
    </r>
  </si>
  <si>
    <t>Gestão de resíduos (GRI 306)</t>
  </si>
  <si>
    <t>Em 2022, atualizamos nossa matriz de materialidade para identificar temas mais relevantes para o nosso negócio, considerando as dimensões ambiental, social, econômica e de governança. Essa atualização envolveu a consulta a mais de 1.200 stakeholders internos e externos, dentre integrantes, líderes, clientes, fornecedores e mercado financeiro, além de entrevistas diretas com 78 lideranças , benchmarking de empresas pares e a análise dos principais riscos corporativos e oportunidades para o setor.
Os passo para avaliação da materialidade foram:
- Identificação de tópicos ESG
- Consulta aos stakeholders
- Análise de riscos
- Análise de oportunidades
- Alinhamento com compromissos voluntários
- Definição de pesos para cada atributo
- Definição da matriz e priorização
O estudo trouxe como resultado mais de 500 temas que, após análise e cruzamento de dados e percepções levantadas nas consultas qualitativas e quantitativas, definiu os 21 tópicos materiais para a Braskem. Esses tópicos foram agregados em dois grupos diferentes, que orientam o tipo de ação estratégica a ser tomada: o grupo de proteção de valor (16) e o de criação de valor (5).
- Proteção de valor: temas cuja gestão dos impactos podem proteger o valor tangível e intangível da Braskem ao longo do tempo, que preservam e aprimoram a imagem corporativa e mitigam riscos de negócio.
- Criação de valor: temas cuja gestão dos impactos podem criar valor tangível e intangível para a Braskem ao longo do tempo, que geram vantagem competitiva a partir de oportunidades de negócio e parcerias estratégicas.
Todos os tópicos materiais já são tratados diretamente ou indiretamente no pilar de sustentabilidade da companhia – resultado que ratifica as ambições e objetivos da Braskem em sua agenda de longo prazo.
- Stakeholders: Academia, terceiro setor, conselho de administração, clientes, comunidades, mercado financeiro, governo, associações comerciais, investidores, fornecedores, ecossistema de startups, membros de equipes e sindicatos;
- Referências externas: Global Reporting Initiative (GRI), Objetivos de Desenvolvimento Sustentável das Nações Unidas, World Business Council for Sustainable Development, RobecoSAM, Sustainability Accounting Standards Board, S&amp;P Global, World Economic Forim, Ellen Macarthur
O tema de resíduos refere-se à gestão de resíduos (perigosos e não perigosos) gerados por operações industriais e logísticas.
A gestão adequada de resíduos é crucial para evitar riscos de contaminação e poluição, protegendo o meio ambiente, a saúde dos colaboradores e das comunidades expostas a resíduos perigosos. A redução de resíduos contaminados provenientes de atividades de manutenção é essencial, assim como o investimento em técnicas de tratamento e remediação ambiental, que minimizam impactos e fortalecem a sustentabilidade operacional.
A partir das entrevistas de revisão da matriz de materialidade, os entrevistados levantaram pontos importantes em relação a gestão de resíduos. O primeiro entrevistado vê a oportunidade a aproximação da Braskem com os órgãos públicos para incentivar ainda mais a coleta seletiva e destinação correta dos resíduos nas comunidades onde atua. Além disso tivemos levantamentos como conscientizar para o descarte correto dos resíduos dentro do Complexo e liderar, junto com a prefeitura, um projeto de separação de resíduos.
 Educação e engajamento do consumidor final
No México, também apoiamos o projeto Plastianguis, que incentiva a troca de resíduos plásticos por produtos sustentáveis, e, nos Estados Unidos, colaboramos com o Philadelphia Eagles em  rogramas de reciclagem durante jogos de futebol americano. Em parceria com a Closed Loop Recycling Program, buscamos expandir a reciclagem de polipropileno nos Estados Unidos, onde já contribuímos para a instalação de infraestrutura de reciclagem. Essa colaboração visa aumentar a recuperação e reutilização de plásticos, atendendo à demanda crescente por conteúdo reciclado e contribuindo para a economia circular. 
Em março de 2022, a Assembleia das Nações Unidas para o Meio Ambiente (Unea) determinou que os países negociassem a criação do Acordo Global dos Plásticos, o primeiro tratado mundial para endereçar e acabar com poluição de resíduos plásticos. A agenda vai de encontro ao nosso objetivo, e, por isso, estamos atuando ativamente nas discussões, previstas para serem concluídas, a princípio, até 2025. Com as outras empresas do Global Partners for Plastics Circularity, estamos empenhados em desenvolver a economia circular em todo mundo e, para isso, temos buscado evoluções em projetos, fabricação, utilização e reciclagem de nossos produtos. Para apresentar as ambições do acordo e contar como diferentes agentes da cadeia de valor do plástico podem atuar, o International Council of Chemical Associations (ICCA), do qual a Braskem é parte atuante, lançou a campanha Global Partners for Plastics Circularity. Nosso trabalho conjunto está direcionado para a definição de posicionamentos argumentados que ajudem empresas e governos a lidarem com temas como microplásticos e como efetivar a economia circular no mundo. O objetivo é que esse material sirva de suporte técnico para as discussões nas próximas rodadas de negociações. Também contribuímos ativamente no desenvolvimento e lançamento da norma ABNT ISO 59004 Economia circular.</t>
  </si>
  <si>
    <t>Conforme GRI 306 e Relatório Integrado 2024, página 70</t>
  </si>
  <si>
    <t>Produção de consumo responsáveis (Todos os GRIs)</t>
  </si>
  <si>
    <t>Todos os temas materiais.</t>
  </si>
  <si>
    <t>Gestão de produtos (GRI 416, GRI 417)</t>
  </si>
  <si>
    <t>Conforme Relatório Integrado 2024, página 80.</t>
  </si>
  <si>
    <t>Conforme Relatório Integrado 2024, páginas 73 até 77.</t>
  </si>
  <si>
    <t>GRI 201 | Performance Financeira</t>
  </si>
  <si>
    <t>201-1 Valor econômico direto gerado e distribuído</t>
  </si>
  <si>
    <t>Conforme Demonstrações Financeiras de 2024, "Demonstração do Valor Adicionado", página 7.</t>
  </si>
  <si>
    <t>Link: https://api.mziq.com/mzfilemanager/v2/d/540b55c5-af99-45f7-a772-92665eb948e9/c8f9acf5-574a-fd1a-c971-134d13151bab?origin=1</t>
  </si>
  <si>
    <t>201-1 a. Valor econômico direto e distribuído</t>
  </si>
  <si>
    <t>Valor adicionado total a distribuir (receita)</t>
  </si>
  <si>
    <t>Valor adicionado total distribuído</t>
  </si>
  <si>
    <t>Valor adicionado total retido</t>
  </si>
  <si>
    <t>Em 09 de fevereiro de 2025 foram aprovadas pela resolução da CVM 199/2024 mudanças no CPC 09 (R1) Demonstração do Valor Adicionado. Estas mudanças geraram uma reclassificação na apresentação dos ajustes de valor realizável líquido dos estoques que, eram apresentados no grupo de insumos adquiridos de terceiros  e passaram a ser exigidos np grupo de outras receitas. Como mudança dessa norma contábil, foi requerida a apresentação retrospectiva do período comparativo conforme definido no CPC 23 item 19.</t>
  </si>
  <si>
    <t>201-1b. Quando significativo, relate o valor econômico gerado e distribuído separadamente por país, região ou mercado, e os critérios utilizados para definir essa relevância.</t>
  </si>
  <si>
    <r>
      <t xml:space="preserve">Não aplicável | </t>
    </r>
    <r>
      <rPr>
        <sz val="14"/>
        <rFont val="Aptos Narrow"/>
        <family val="2"/>
        <scheme val="minor"/>
      </rPr>
      <t>A Braskem não divulga, por meio das Demonstrações Financeiras, este tipo informação por país</t>
    </r>
  </si>
  <si>
    <t>201-2 Implicações financeiras e outros riscos e oportunidades decorrentes de mudanças climática</t>
  </si>
  <si>
    <t>201-2a. Riscos e oportunidades apresentados pelas mudanças climáticas com potencial de gerar mudanças substanciais nas operações, receitas ou despesas</t>
  </si>
  <si>
    <t>Para os riscos físicos (crônicos e agudos), foram identificados potenciais impactos, considerando as características de operação de cada unidade industrial, o histórico de eventos de danos e os procedimentos de controle existentes na Braskem. Foram avaliados os riscos relacionados a probabilidade de ocorrência de 10 ameaças climáticas: furacões, secas meteorológicas, elevação do nível do mar, epidemias, inundações, tempestades, deslizamentos, ondas de calor, ondas de frio e vendáveis. A análise se baseou em três cenários (SSP 2.6, SSP 4.5 e SSP 7.0) e horizonte temporal de curto (2030) e longo (2050) prazos. 
Em 2023 a Braskem complementou o estudo de riscos climáticos incluindo os Terminais marítimos de Alagoas e Rio de Janeiro no Brasil, e em 2024 consolidou os respectivos planos de ação adicionais. Desta forma, o quadro atual de riscos climáticos físicos altos, para o horizonte temporal 2030, cenário SSP3-7.0 “Políticas atuais”, são:
Secas severas - 6, Inundação - 3, Ondas de calor - 3, Tempestades - 7, Aumento do nível do mar - 4, Epidemias - 1, Vendavais - 4, Furacões - 1, totalizando 29 riscos climáticos físicos altos.
Para todos esses riscos, existe um plano de ação em andamento para mitigação do risco. O risco físico mais relevante é o de secas severas, pelo número de operações impactadas e tambem pelo potencial impacto economico.  
Com relação aos riscos de transição, os principais riscos identificados foram:</t>
  </si>
  <si>
    <t>POLÍTICA E LEGAL </t>
  </si>
  <si>
    <r>
      <t>Carbon </t>
    </r>
    <r>
      <rPr>
        <i/>
        <sz val="14"/>
        <color rgb="FF828282"/>
        <rFont val="Aptos Narrow"/>
        <family val="2"/>
        <scheme val="minor"/>
      </rPr>
      <t>pricing</t>
    </r>
    <r>
      <rPr>
        <sz val="14"/>
        <color rgb="FF828282"/>
        <rFont val="Aptos Narrow"/>
        <family val="2"/>
        <scheme val="minor"/>
      </rPr>
      <t> (criação de novo instrumento econômico) </t>
    </r>
  </si>
  <si>
    <t>Aumento dos custos operacionais </t>
  </si>
  <si>
    <t>Litígios de mudanças climáticas </t>
  </si>
  <si>
    <t>Danos à imagem da Companhia </t>
  </si>
  <si>
    <t>Restrições do mercado internacional ou tributação de produtos de países com políticas climáticas insuficientes </t>
  </si>
  <si>
    <t>Receita reduzida devido à diminuição da demanda por bens/serviços</t>
  </si>
  <si>
    <t>TECNOLOGIA </t>
  </si>
  <si>
    <t>Substituição de produtos e serviços existentes por opções menos carbono intensivas </t>
  </si>
  <si>
    <t>Baixa antecipada de ativos existentes </t>
  </si>
  <si>
    <t>Investimento mal-sucedido em novas tecnologias </t>
  </si>
  <si>
    <t>Perda de mercado e ou receita </t>
  </si>
  <si>
    <t>Diversidade de alternativas – novos competidores </t>
  </si>
  <si>
    <t>MERCADO </t>
  </si>
  <si>
    <t>Disponibilidade de matéria-prima de baixa emissão de carbono </t>
  </si>
  <si>
    <t>Impacto na estratégia de crescimento da avenida de Bbio-based (produtos de origem renovável)</t>
  </si>
  <si>
    <t>Aumento do custo da eletricidade </t>
  </si>
  <si>
    <t>Aumento dos custos de produção devido à mudança de preços ou forma de precificação dos insumos (por exemplo, energia, água)  </t>
  </si>
  <si>
    <t>Diversificação de mercado </t>
  </si>
  <si>
    <t>Mudanças abruptas e inesperadas nos custos de energia </t>
  </si>
  <si>
    <t>Mudança no mix e nas fontes de receita, resultando em menor receita para a Companhia </t>
  </si>
  <si>
    <t>REPUTAÇÃO </t>
  </si>
  <si>
    <t>Estigmatização do setor </t>
  </si>
  <si>
    <t>Impacto na imagem da Companhia </t>
  </si>
  <si>
    <t>Maior preocupação das partes interessadas ou feedback negativo das partes interessadas</t>
  </si>
  <si>
    <t>Redução na disponibilidade de capital </t>
  </si>
  <si>
    <t>Dificuldade na obtenção de seguros ou aumento no prêmio do seguro </t>
  </si>
  <si>
    <t>Aumento do custo de capital</t>
  </si>
  <si>
    <t>Com relação às oportunidades, abaixo as mais relevantes:</t>
  </si>
  <si>
    <t>OPORTUNIDADES RELACIONADAS AO CLIMA </t>
  </si>
  <si>
    <t>POTENCIAL IMPACTO FINANCEIRO </t>
  </si>
  <si>
    <t>Disponibilidade e custo de energia - novos modelos de negócio, visando diversificação do portfólio de matéria-prima e de produtos </t>
  </si>
  <si>
    <t>Aumento da receita por meio da demanda por produtos e serviços de baixa emissão. </t>
  </si>
  <si>
    <t>Desenvolvimento e/ou expansão de bens e serviços de baixa emissão (avenida de crescimento bBio-based)</t>
  </si>
  <si>
    <t>Aumento da receita por meio de novas soluções de adaptação às mudanças climáticas </t>
  </si>
  <si>
    <t>Desenvolvimento de produtos de baixa emissão e atributo de circularidade </t>
  </si>
  <si>
    <t>Aumento das receitas através do acesso a novos e emergentes mercados  </t>
  </si>
  <si>
    <t>Diversificação de portfóolio </t>
  </si>
  <si>
    <t>Maior diversificação de ativos financeiros</t>
  </si>
  <si>
    <t>A gestão da implementação do plano de adaptação às mudanças climáticas é medida pelo percentual de cumprimento do plano de ação planejado no período e pelo indicador de eficácia da redução do número de riscos climáticos classificados como alto. Tais riscos climáticos estão considerados na Matriz de Riscos Corporativos da Companhia, e são acompanhados periodicamente pelo comitê executivo com reporte anual da evolução para o Conselho de Administração.
 2º ciclo de adaptação (2023-2030)
Indicador: Nº de riscos climáticos físicos ALTOS 
Planajemento:
2023 - 29
2024 - 27
2025 - 24
2026 - 12
2027 - 8
2028 - 5
2029 - 4
2030 - zero</t>
  </si>
  <si>
    <t>Em 2023, após a revisao do estudo de riscos climáticos, a Braskem identificou 23 riscos físicos climáticos altos. Em 2024, a Braskem complementou o estudo, incluindo os terminais marítimos das regionais de Alagoas e Rio de Janeiro, no Brasil, cobrindo assim 100% de suas operações. Com este complemento, os riscos físicos climáticos totalizam agora 29.</t>
  </si>
  <si>
    <t>201-3 Obrigações do plano de benefício definido e outros planos de aposentadoria</t>
  </si>
  <si>
    <t>201-3a. Se o passivo do plano for coberto pelos recursos gerais da organização, relatar o valor estimado do passivo</t>
  </si>
  <si>
    <t>A única Previdência Complementar oferecida atualmente aos integrantes da Braskem no Brasil é administrada pela Vexty . A Vexty é uma Entidade Fechada de Previdência Complementar, sem fins lucrativos e multipatrocinada. A Entidade oferece um plano de benefícios na modalidade de contribuição definida e seus participantes podem optar em realizar contribuições mensais de 1 a 12% sobre o salário Aplicável. A contribuição média de um participante da Braskem é de 8,4%, esse percentual de contribuição dos participantes da Braskem é superior à média geral da Vexty que é de 7,4%. O nível de adesão dos integrantes da Braskem  é de  91,4% participam do Plano. A maioria das adesões são realizadas no momento da admissão do integrante. Para os não participantes são realizadas comunicações reforçando a importância da participação do plano ao longo do ano. O patrimônio da Braskem no plano Vexty atualmente é de R$ 1.7 Bilhões.
Em relação a outros planos de Previdência que a Braskem já possuiu ao longo dos anos todas as retiradas de patrocínio estão concluídas e os planos não possuem mais participantes, porém a Braskem administra o contencioso referente a algumas retiradas de patrocínio desses planos. Citaremos a seguir valores acima de R$ 100 Milhões com probabilidade de perda possível do processo judicial:
Em 2012, a Companhia realizou a retirada de patrocínio dos planos Petros Copesul e Plano Petros PQU e, em 2009, do Plano Petros Copene, que tinham como entidade de previdência privada a Petros, restando a obrigação estabelecida em Termo de Retirada de Patrocínio para que esta efetuasse o pagamento das reservas matemáticas dos Participantes, nos termos na Lei Complementar 109/2001, a qual foi cumprida em 2015,  para os planos Petros Copesul e Petros PQU e, em 2009 ,o Plano Petros Copene. No entanto, após o pagamento, vários assistidos ingressaram com ações individuais e coletivas discutindo diversos temas, dentre eles: (i) Diferença do Fundo Individual de Retirada; (ii) Deslocamento de data base; (iii) limitador de idade; (iv) 90% da suplementação; (vi) Devolução de Contribuições; (vii) Diferença em Reserva de Poupança; (viii) Impugnação a legalidade da Retirada de Patrocínio.
Atualmente, essa carteira é composta por 682 processos ativos,  com prognóstico de perda possível, de natureza financeira contigencial e que representam um valor estimado de desembolso de R$ 770.2 Milhões.
Há também uma Ação Civil Pública na qual a Associação dos Aposentados e Pensionistas da Ipiranga (AAPI) postula o ressarcimento de supostos danos morais e materiais que teriam sido causados pelas ex-patrocinadoras em decorrência da Retirada de Patrocínio dos Planos de Previdência Privada da Fundação Francisco Martins Bastos (FFMB). Em 31 de dezembro de 2024, os pedidos da autora totalizavam o valor de R$ 145.6 MM. A ação possui um prognóstico de perda possível.</t>
  </si>
  <si>
    <t>201-3b. Se houver um fundo específico para pagar o passivo do plano de pensão</t>
  </si>
  <si>
    <t>Não há fundo específico.</t>
  </si>
  <si>
    <t>201-3c. Se um fundo criado para o pagamento do passivo do plano de pensão não for totalmente coberto, explicar a estratégia</t>
  </si>
  <si>
    <t>201-3d. Percentual do salário contribuído pelo empregado ou empregador</t>
  </si>
  <si>
    <t>% do salário contribuído pelo integrante: 8,4%</t>
  </si>
  <si>
    <t>201-3e. Nível de participação nos planos de aposentadoria</t>
  </si>
  <si>
    <t>% de participação nos planos de aposentadoria: 91,4%</t>
  </si>
  <si>
    <t>201-4 - Apoio financeiro recebido do governo</t>
  </si>
  <si>
    <t>201-4a. O valor monetário total do apoio financeiro recebido pela organização de governos</t>
  </si>
  <si>
    <t>Conforme Demonstrações Financeiras de 2024, a Braskem obteve seguintes apoios fincanceiros:</t>
  </si>
  <si>
    <t>Tributos a recuperar, nota explicativa 9, pág 30</t>
  </si>
  <si>
    <t>Incentivos fiscais, nota explicativa 28, pág 99</t>
  </si>
  <si>
    <t>Financiamentos, nota explicativa 15, pág 45</t>
  </si>
  <si>
    <t>201-4b. As informações solicitadas acima, em 201-4-a, discriminadas por país</t>
  </si>
  <si>
    <t>Não aplicável
A Braskem não divulga, por meio das Demonstrações Financeiras, este tipo informação por país</t>
  </si>
  <si>
    <t>201-4c. Se, e em que medida, algum governo participa da estrutura acionária da organização</t>
  </si>
  <si>
    <t>A Braskem é controlada pela Petrobras, empresa controlada pelo Governo Federal do Brasil. Esta informação consta no item 2-2.</t>
  </si>
  <si>
    <t>GRI 202 | Presença de Mercado</t>
  </si>
  <si>
    <t>202-1 - Proporção entre o salário mais baixo e o salário mínimo local, com discriminação por gênero</t>
  </si>
  <si>
    <t>202-1a. Proporção entre o salário mais baixo e o salário mínimo, por gênero, em unidades operacionais importantes</t>
  </si>
  <si>
    <t>Estados Unidos*</t>
  </si>
  <si>
    <t>*Em relação ao dado dos Estados Unidos, foi considerado o nosso menor salário-base anual, dividimos por 2.080 para converter em um valor por hora e então dividimos pelo salário mínimo federal dos EUA (US$ 7,25/hora). Entendemos que isso deveria ser feito usando o menor salário-base anual, independentemente do gênero (o nosso é feminino), embora o modelo diga "202-1 - Proporção do menor salário para o salário mínimo local, com discriminação por gênero".</t>
  </si>
  <si>
    <t>202-1b. Descreva as medidas tomadas para determinar se trabalhadores (que não são empregados) são pagos acima do salário mínimo</t>
  </si>
  <si>
    <t>A Braskem aplica o código de conduta para terceiros a todas as empresas prestadoras de serviço. Nele, estabelecemos como conduta esperada o oferecimento aos seus funcionários condições de trabalho adequadas com relação a carga de trabalho, saúde e segurança - sempre de acordo com as leis trabalhistas e conforme pactuado em quaisquer acordos coletivos de trabalho.</t>
  </si>
  <si>
    <t>202-1c. Se um salário mínimo local não existe ou é variável em unidades operacionais importantes, por gênero</t>
  </si>
  <si>
    <t>No Brasil, país de maior volume de integrantes, são oferecidos salários compatíveis com acordos coletivos, em que o piso é acima do salário mínimo.</t>
  </si>
  <si>
    <t>202-1d. A definição usada para “unidades operacionais importantes”</t>
  </si>
  <si>
    <t>Foram consideradas todas as unidades da Braskem.</t>
  </si>
  <si>
    <t>202-2 - Proporção de membros da diretoria contratados na comunidade local</t>
  </si>
  <si>
    <t>202-2a. Percentual de membros da diretoria de unidades operacionais importantes contratados na comunidade local</t>
  </si>
  <si>
    <t>% membros da alta gerência proveniente da comunidade local</t>
  </si>
  <si>
    <t>Total de membros de alta gerência provienientes de comunidades locais</t>
  </si>
  <si>
    <t>Total de membros de alta gerência</t>
  </si>
  <si>
    <t>A compilação dos dados foi realizada conforme requerimento.</t>
  </si>
  <si>
    <t>Para a construção desse indicador consideramos no Brasil e México o estado de nascimento e nas outras localidades o país de nascimento. Nos Estados Unidos não reportamos devido a questões legais.</t>
  </si>
  <si>
    <t>202-2b. A definição utilizada para “diretoria”</t>
  </si>
  <si>
    <t>Foram considerados membros da "diretoria" o presidente (CEO), vice-presidentes e diretores.</t>
  </si>
  <si>
    <t>202-2c. A definição geográfica de "local" adotada pela organização</t>
  </si>
  <si>
    <t>Para a contrução desse indicador consideramos no Brasil o estado de nascimento e nas outras localidades o país de nascimento</t>
  </si>
  <si>
    <t>202-2d. A definição para "unidades operacionais importantes"</t>
  </si>
  <si>
    <t>Regiões onde a Braskem possui plantas ou escritórios comerciais</t>
  </si>
  <si>
    <t>GRI 203 | Impactos Econômicos Indiretos</t>
  </si>
  <si>
    <t>203-1 Investimentos em infraestrutura e apoio a serviços</t>
  </si>
  <si>
    <t>Em linha com nossa Política Global de Desenvolvimento Sustentável, buscamos fomentar ações que garantam desenvolvimento social e econômico das comunidades onde atuamos, com foco na geração de impacto positivo e na mitigação dos eventuais impactos negativos gerados pela operação. Mantemos também uma consistente política de Investimentos Sociais Privados, Doações e Patrocínios para a construção de relações duradouras e permanentes com as comunidades que vivem no entorno das nossas instalações. Temos clareza de que parcerias são fundamentais para atingirmos nossos objetivos. Por isso, somamos esforços e trabalhamos em conjunto com diversos elos da nossa cadeia de valor e da sociedade. A prioridade das nossas ações é gerir práticas de consumo e pós-consumo de plásticos e fomentar a inovação, o empreendedorismo e o desenvolvimento local em todas as regiões onde atuamos.
Por meio dos investimentos sociais privados, existe a contribuição direta ou indireta a infraestrutura relacionada a serviços públicos, especialmente no que tange a reciclagem e espaços educacionais ou comunitários, como escolas. Os projetos tem tempo de duração médio de 3 anos.
Mantemos um diálogo aberto com todas as comunidades localizadas no entorno de nossas operações. No Brasil, participamos de Conselhos Comunitários Consultivos (CCCs), nos cinco estados em que temos operações (AL, BA, RJ, RS e SP), permitindo uma conexão mais direta entre as unidades ou operações da Braskem e as comunidades. Nesses fóruns, são discutidos, prioritariamente, assuntos relacionados aos temas de saúde, segurança e meio ambiente.
Além disso, reforçamos o nosso relacionamento por meio do acompanhamento dos nossos Investimentos Sociais Privados (ISP) e com o programa Formando Laços Brasil, que tem como foco receber em nossas unidades industriais, escritórios e estações ambientais visitantes de escolas, universidades, clientes, fornecedores, comunidade e instituições governamentais e não governamentais, imprensa, entre outros, com o intuito de conhecer nossos processos, negócio, programas sociais e instalações.
Por meio de investimentos sociais privados, doações (incluindo emergenciais) e do voluntariado, em 2024, destinamos cerca de US$ 2.967.591,51 em ações de responsabilidade social no Brasil, México, Estados Unidos e Europa, beneficiando diretamente mais de 697 mil pessoas.</t>
  </si>
  <si>
    <t>203-2 Impactos econômicos indiretos significativos</t>
  </si>
  <si>
    <t>GRI 204 | Práticas de Compra</t>
  </si>
  <si>
    <t>204-1 Proporção de gastos com fornecedores locais</t>
  </si>
  <si>
    <t>204-1a. Percentual do orçamento de compras utilizado em unidades operacionais importantes que é gasto com fornecedores locais</t>
  </si>
  <si>
    <t>Percentual do orçamento gasto com fornecedores locais (%)</t>
  </si>
  <si>
    <t>Europa</t>
  </si>
  <si>
    <t>Valor total do gasto com fornecedores locais (R$)</t>
  </si>
  <si>
    <t>Valor total do orçamento para fornecedores (R$)</t>
  </si>
  <si>
    <t>204-1b. A definição geográfica de "local" usada pela organização</t>
  </si>
  <si>
    <t>Considerado para fornecedores de Materiais e Serviços estabelecidos no mesmo país de operação industrial da Braskem.</t>
  </si>
  <si>
    <t>204-1c. A definição usada para “unidades operacionais importantes”</t>
  </si>
  <si>
    <t>4 principais regiões de atuação da Braskem (Brasil, Estados Unidos, México e Europa (Alemanha e Holanda)) em função da produção industrial.</t>
  </si>
  <si>
    <t>GRI 205 | Combate à Corrupção</t>
  </si>
  <si>
    <t>205-1 Operações avaliadas quanto a riscos relacionados à corrupção</t>
  </si>
  <si>
    <t>205-1a. Número total e percentual de operações avaliadas quanto a riscos relacionados à corrupção</t>
  </si>
  <si>
    <t>Número total de operações avaliadas</t>
  </si>
  <si>
    <t>% de operações avaliadas</t>
  </si>
  <si>
    <t>205-1a. Riscos significativos relacionados à corrupção identificados por avaliação de riscos</t>
  </si>
  <si>
    <t xml:space="preserve">Não foram encontrados riscos corporativos significativos relacionados a Corrupção, sendo o tema continuamente monitorado e tratado de forma prioritária pela vice-presidência de Conformidade
 </t>
  </si>
  <si>
    <t>205-2 Comunicação e capacitação em políticas e procedimentos de combate à corrupção</t>
  </si>
  <si>
    <t>205-2a. Número total e percentual de membros do órgão de governança aos quais foram comunicados as políticas e os procedimentos de combate à corrupção adotados pela organização, discriminados por região</t>
  </si>
  <si>
    <t>% de membros do órgão de governança comunicados</t>
  </si>
  <si>
    <t>205-2b. Número total e percentual de empregados aos quais foram comunicados as políticas e os procedimentos de combate à corrupção adotados pela organização, discriminados por categoria funcional e região</t>
  </si>
  <si>
    <t>% de integrantes comunicados</t>
  </si>
  <si>
    <t xml:space="preserve">205-2c. Número total e percentual de parceiros de negócios aos quais foram comunicados as políticas e os procedimentos de combate à corrupção adotados pela organização, discriminados por tipo de parceiro e região. Descreva se as políticas e os procedimentos de combate à corrupção da organização foram comunicados a quaisquer outras pessoas ou organizações. </t>
  </si>
  <si>
    <r>
      <t xml:space="preserve">Informação indisponível
</t>
    </r>
    <r>
      <rPr>
        <i/>
        <sz val="14"/>
        <rFont val="Aptos Narrow"/>
        <family val="2"/>
        <scheme val="minor"/>
      </rPr>
      <t xml:space="preserve">A Braskem não divulga o número total de parceiros que foram comunicados. </t>
    </r>
  </si>
  <si>
    <t>O Código de Conduta de Terceiros e a Política Anticorrupção estão disponíveis no website corporativo da Braskem e da Braskem Idesa, podendo ser acessados a qualquer tempo por qualquer pessoa. Adicionalmente, a Braskem espera que seus Fornecedores ajam de acordo com o Código de Conduta, por isso são informados sobre o documento quando do seu engajamento com a Empresa.</t>
  </si>
  <si>
    <t>205-2d. Número total e percentual de membros do órgão de governança que receberam capacitação em combate à corrupção, discriminados por região.</t>
  </si>
  <si>
    <t>% de membros do órgão de governança treinados</t>
  </si>
  <si>
    <t>205-2e. Número total e percentual de empregados que receberam capacitação em combate à corrupção, discriminados por categoria funcional e região.</t>
  </si>
  <si>
    <t>% de integrantes treinados</t>
  </si>
  <si>
    <t>Todos os Empregados e aprendizes contratados para trabalhar na Braskem são convidados a passar por treinamentos específicos obrigatórios de Compliance abrangendo os seguintes assuntos: Código de Conduta, Anticorrupção, Conflitos de Interesse e Cortesias Empresariais. Esses treinamentos são realizados para comunicar as Políticas, diretrizes e procedimentos sobre esses tópicos, que são mecanismos adotados pela Braskem como formas de combater a corrupção. 99,9% dos empregados concluíram o treinamento até o momento.</t>
  </si>
  <si>
    <t>205-3 Casos confirmados de corrupção e medidas tomadas</t>
  </si>
  <si>
    <t>205-3a. Número total e natureza dos casos confirmados de corrupção</t>
  </si>
  <si>
    <t>Número total e natureza de casos confirmados</t>
  </si>
  <si>
    <t>205-3b. Número total de casos confirmados em que empregados foram demitidos ou punidos por corrupção</t>
  </si>
  <si>
    <t>Número total e natureza de casos confirmados e demitidos</t>
  </si>
  <si>
    <t>205-3c. Número total de casos confirmados em que contratos com parceiros de negócios foram rescindidos ou não renovados em decorrência de violações relacionadas à corrupção</t>
  </si>
  <si>
    <t>Número total e natureza de casos confirmados e rescindidos contratos</t>
  </si>
  <si>
    <t>205-3d. Processos judiciais relacionados à corrupção movidos contra a organização ou seus empregados no período coberto pelo relatório e o resultado desses processos</t>
  </si>
  <si>
    <t>Processos judiciais relacionados à corrupção</t>
  </si>
  <si>
    <t>GRI 206 | Concorrência Desleal</t>
  </si>
  <si>
    <t>206-1 - Ações judiciais por concorrência desleal, práticas de truste e monopólio</t>
  </si>
  <si>
    <t>206-1a. Número de ações judiciais pendentes ou encerradas durante o período coberto pelo relatório referentes a concorrência desleal e violações de leis antitruste e antimonopólio em que a organização tenha sido identificada como participante</t>
  </si>
  <si>
    <t xml:space="preserve">A Braskem não é parte em nenhum processo judicial dessa natureza.
</t>
  </si>
  <si>
    <t>206-1b. Principais resultados das ações judiciais concluídas, incluindo quaisquer decisões ou sentenças</t>
  </si>
  <si>
    <t>GRI 207 | Tributos</t>
  </si>
  <si>
    <t>207-1 Abordagem tributária</t>
  </si>
  <si>
    <t>207-1a. Descrição da abordagem tributária</t>
  </si>
  <si>
    <t>A Braskem S.A. e todas as suas controladas (“Braskem”) atuam de forma responsável com relação à gestão tributária de seus negócios, cumprindo de forma tempestiva as leis, regras e regulamentos fiscais aplicáveis nas esferas local e internacional. Assim, no cumprimento de suas obrigações fiscais, a Braskem compromete-se a seguir o direcionamento e a intenção da lei das localidades onde opera, adotando postura ética, íntegra e transparente, conforme estabelece seu Código de Conduta.
A Braskem adota procedimentos internos para a apuração adequada dos seus tributos, que são auditados periodicamente pela área de controles internos e por auditoria independente, e considera os riscos tributários em sua gestão de riscos corporativos.
Visando o fortalecimento do plano de negócios da Companhia, a Braskem busca a otimização tributária nas suas atividades econômicas e comerciais. A Braskem está comprometida em não adotar estruturas sem finalidade econômica, tendo em vista a análise tributária se tratar apenas de uma variável dentre outros aspectos avaliados na tomada de decisão da Companhia. Nesse contexto, inclui-se o compromisso de não mais contemplar em suas estruturas jurisdições com baixíssima ou nenhuma tributação ou ainda regimes fiscais privilegiados. Nesse sentido, a criação e/ou extinção de novas estruturas societárias e empresariais, no âmbito do Grupo Braskem, em localidades onde suas empresas atuam ou decidam atuar, estão sempre atreladas aos objetivos comerciais e de estrutura dos negócios.
A gestão tributária é direcionada pela Política Financeira da Braskem, aprovada pelo Conselho de Administração. As questões tributárias são de responsabilidade da vice-presidência de finanças.</t>
  </si>
  <si>
    <t>207-2 Governança, controle e gestão de risco fiscal</t>
  </si>
  <si>
    <t>207-2a. Descrição da estrutura de governança e controle fiscal</t>
  </si>
  <si>
    <t>A gestão tributária da Braskem deve ser exercida com excelência, gerenciando riscos de forma apropriada por meio de controles internos que mitiguem o risco de contingências fiscais, contribuindo para o aumento da rentabilidade dos negócios no Brasil e no exterior. Além disso, deve se pautar pela impessoalidade no relacionamento com entidades governamentais, buscando a parceria com as áreas de negócio, a eficácia, a transparência e a simplicidade nos processos internos. Os princípios da gestão tributária da Companhia devem estar em conformidade com a legislação e:
- aderir aos objetivos estratégicos e às melhores práticas do mercado;
- orientar os processos e procedimentos internos e,
- fixar compromissos a serem observados por toda a Companhia, possuindo caráter diretivo.
Caso qualquer atividade da Companhia esteja sujeita a interpretações fiscais, são adotadas como diretrizes a negociação de acordos fiscais, a formulação de consultas formais às autoridades e/ou a formalização de opiniões legais para embasar os procedimentos realizados.
Nos casos em que a incerteza e o risco financeiro não podem ser eliminados, os impactos são avaliados e registrados nas Demonstrações Financeiras da Companhia, de acordo com os padrões contábeis.
As demonstrações financeiras consolidadas da Braskem são preparadas de acordo com as práticas contábeis adotadas no Brasil e as Normas Internacionais de Relatório Financeiro, ou IFRS.
Quanto ao contencioso, a Administração, baseada em sua avaliação e na de seus assessores jurídicos externos, classifica o prognóstico de seus processos sob a perspectiva de probabilidade de perda (provável, possível e remota), sendo que as estimativas relacionadas à conclusão desses processos e a possibilidade de desembolso futuro podem mudar por razões, tais como alterações na legislação e mudanças na jurisprudência.
Adicionalmente, a gestão de risco é de responsabilidade primordial das Áreas de Negócio, Área Financeira, Tributária e da Administração da Companhia, de modo que os procedimentos estabelecidos para a identificação, avaliação, priorização e tratamento de riscos, são capazes de prevenir, identificar e remediar vulnerabilidades em suas ações, sejam elas estratégicas, gerenciais ou operacionais.
A Braskem dispõe de um sólido Programa de Conformidade, reconhecido globalmente por instituições que listam a Companhia entre as empresas com as melhores práticas e resultados na esfera de governança. O Programa se baseia em três linhas de defesa:
1ª LINHA DE DEFESA: realizada pelos gestores das áreas de negócio e responsáveis diretos pelos processos: contempla as funções que gerenciam e têm a responsabilidade sobre os riscos. Responsáveis por implementar as ações preventivas e corretivas para resolver deficiências em processos e controles, bem como identificar, avaliar, controlar e tratar os riscos;
2ª LINHA DE DEFESA: realizada pelos gestores de Conformidade (Compliance, Gestão de Riscos e Controles Internos): contempla as funções que monitoram a visão integrada dos riscos. Fornece processos, ferramentas e metodologias estruturadas para apoiar a primeira linha de defesa na identificação, avaliação, monitoramento e comunicação dos riscos, assim como o auxílio no acompanhamento dos Planos de Tratamento dos riscos prioritários. Ademais, apoia a identificação de novos fatores de risco, avalia e acompanha controles e Planos de Tratamento; e,
3ª LINHA DE DEFESA: realizada pela Auditoria Interna: avalia de forma objetiva e independente os processos e controles, verificando sua eficácia e conformidade.</t>
  </si>
  <si>
    <t>207-2b. Descrição dos mecanismos para relato de preocupações com comportamentos antiéticos ou ilícitos e com a integridade da organização em relação a tributos</t>
  </si>
  <si>
    <t>Conforme GRI 2-26, "Mecanismos para aconselhamento e apresentação de preocupações", Canal de Linha de Ética</t>
  </si>
  <si>
    <t>207-2c. Descrição do processo de verificação de relatos de conteúdos fiscais e, se aplicável, uma referência ao relatório, declaração ou parecer da verificação.</t>
  </si>
  <si>
    <t>O resultado associado à gestão tributária é apresentado nas Demonstrações Financeiras de 2024, nota eplicativa 20, Imposto de renda (“IR”), pág. 69. Link: https://api.mziq.com/mzfilemanager/v2/d/540b55c5-af99-45f7-a772-92665eb948e9/c8f9acf5-574a-fd1a-c971-134d13151bab?origin=1</t>
  </si>
  <si>
    <t>207-3 - Engajamento de stakeholders e gestão de suas preocupações quanto a tributos</t>
  </si>
  <si>
    <t>207-3a.Descrição da abordagem para engajamento de stakeholders e gestão de suas preocupações quanto a tributos</t>
  </si>
  <si>
    <t>O CONFIA é o programa de conformidade tributária instituído pela Receita Federal do Brasil (“RFB”) com o objetivo de construir um novo modelo de relacionamento entre Fisco e contribuintes, pautado pela cooperação mútua e conformidade voluntária.
A convite da RFB, a Braskem integrou a Assembleia do Fórum de Diálogo do CONFIA, composta por cinco representantes da RFB e dez empresas representantes de diferentes setores da economia, selecionadas entre os grandes contribuintes do País. Por meio de votação entre as empresas convidadas, a Braskem foi eleita e reeleita para representar o setor da indústria na Assembleia.
O engajamento da Braskem no processo de construção desse programa confirma o esforço da Companhia para consolidação de suas práticas ESG. Sua atuação de destaque pode ser observada, por exemplo, em sua ativa participação em todas as Câmaras Temáticas criadas para discussão do modelo do programa em si, em sua adesão ao Teste de Procedimentos (criado pela Portaria RFB nº 210/22) e, mais recentemente, pela aceitação de sua candidatura para participação do Piloto do programa.
No âmbito nacional, o programa representa um grande legado para o aumento da transparência fiscal e da confiança tributária no País, promovendo um ambiente de negócios com mais segurança e cooperação, com potencial de auxiliar no desenvolvimento econômico e na atração de investimentos no Brasil, além de incentivar seu ingresso na Organização para a Cooperação e Desenvolvimento Econômico (“OCDE”).
No contexto dos grupos de trabalho e associações, as empresas desempenham um papel fundamental. Essas entidades oferecem uma estrutura para que as próprias empresas, juntamente com o setor público ou não, possam contribuir de alguma forma para a formação de políticas públicas em matéria tributária e, posteriormente, revertida a sociedade.
A participação das empresas nos grupos de trabalho e associações é de extrema importância, pois elas trazem consigo um conhecimento especializado e uma compreensão prática dos desafios e necessidades enfrentados pelos contribuintes. Sua experiência no mercado e na operação diária permite que ofereçam insights valiosos sobre as implicações e consequências das políticas tributárias propostas. Desta forma, as empresas têm oportunidade de demonstrar as decisões que afetam suas operações e obrigações fiscais, promovendo um ambiente de diálogo aberto e transparente com o setor público. A Braskem participou no ano-calendário de 2024, de forma não exaustiva, das seguintes associações para discussões de temas tributários:
ABIQUIM – Associação Brasileira da Indústria Química / ABRACE – Associação Brasileira de Grandes Consumidores Industriais de Energia e de Consumidores Livres / ABRASCA – Associação Brasileira das Companhias Abertas / CCIF – Centro de Cidadania Fiscal ? CNI – Confederação Nacional da Indústria / GET/FIESP – Grupo de Estudos Tributários da Federação das Indústrias do Estado de São Paulo / GETAP – Grupo de Estudos Tributários Aplicados / IBP – Instituto Brasileiro de Petróleo e Gás</t>
  </si>
  <si>
    <t>207-4 - Relato país-a-país</t>
  </si>
  <si>
    <t>207-4a. Jurisdições fiscais em que as entidades incluídas nas demonstrações financeiras consolidadas auditadas da organização</t>
  </si>
  <si>
    <t>O indicador faz referência à nota explicativa 20, Imposto de renda (“IR”), das Demonstrações Financeiras de 2024, pág. 69-72.
Link:  https://api.mziq.com/mzfilemanager/v2/d/540b55c5-af99-45f7-a772-92665eb948e9/c8f9acf5-574a-fd1a-c971-134d13151bab?origin=1</t>
  </si>
  <si>
    <t>207-4b. Descrição de jurisdições fiscais (nome, atividade, número de empregados, receitas, lucros/perdas, etc.)</t>
  </si>
  <si>
    <t>País
(BRL milhões)</t>
  </si>
  <si>
    <t>(iv)(v) Receitas¹</t>
  </si>
  <si>
    <t>(vi) Lucro antes dos impostos²</t>
  </si>
  <si>
    <t>(ix) Despesa IR/CS³</t>
  </si>
  <si>
    <t>Europa e EUA</t>
  </si>
  <si>
    <t>Outros</t>
  </si>
  <si>
    <t>¹ Faturamento por região excluindo transações intercompany</t>
  </si>
  <si>
    <t>² Lucro antes dos impostos inclui ajustes contábeis</t>
  </si>
  <si>
    <t>³ Despesa com imposto de renda/contribuição social incluindo impostos diferidos</t>
  </si>
  <si>
    <t>(i) Conforme GRI 207-4a</t>
  </si>
  <si>
    <t>(ii) Conforme GRI 2-1</t>
  </si>
  <si>
    <t>(iii) Conforme GRI 2-7</t>
  </si>
  <si>
    <t>(vii) Não aplicável. A Braskem não divulga, por meio das Demonstrações Financeiras, esse tipo informação por país.</t>
  </si>
  <si>
    <t>(viii) Não aplicável. A Braskem não divulga, por meio das Demonstrações Financeiras, esse tipo informação por país.</t>
  </si>
  <si>
    <t xml:space="preserve">207-4c.Período de tempo coberto nas informações relatadas </t>
  </si>
  <si>
    <t>01/01/2024 - 31/12/2024</t>
  </si>
  <si>
    <t>GRI 301 | Materiais</t>
  </si>
  <si>
    <t>301-1 Materiais utilizados por peso ou volume</t>
  </si>
  <si>
    <t>301-1a. Peso ou volume total dos materiais (t)*</t>
  </si>
  <si>
    <t>Total (t)</t>
  </si>
  <si>
    <t>Materiais não renováveis</t>
  </si>
  <si>
    <t>Materiais renováveis</t>
  </si>
  <si>
    <t>Houve uma correção dos dados de 2023, referente à extração e unidade de medida.</t>
  </si>
  <si>
    <t>301-2 Materiais de entrada reciclados</t>
  </si>
  <si>
    <t>301-2a. Percentual de matérias-primas ou materiais reciclados utilizados na fabricação de seus principais produtos e serviços</t>
  </si>
  <si>
    <t xml:space="preserve">Europa </t>
  </si>
  <si>
    <t xml:space="preserve">Em 2024, a Braskem utilizou mais de 53 mil toneladas de plástico para a produção das resinas com conteúdo reciclado (&lt;1% do volume total de matérias-primas), que estão sob o portfólio Wenew e sob a marca Wise. Esse número representa um aumento de 30% frente ao volume recuperado em 2023. O resultado reforça o avanço da companhia no objetivo de comercializar 1 MILHÃO de toneladas de produtos com conteúdo reciclado até 2030. 
Até o final de 2024, o portfólio Wenew já contempla mais de 55 grades e produtos químicos e suas vendas atingiram o volume de mais de 85 mil toneladas, um crescimento de mais de 35 vezes desde 2019.
As vendas de produtos com conteúdo reciclado aumentaram significativamente em comparação com 2023, devido  a expansão do nosso portfólio de produtos reciclados mecanicamente, principalmente no segmento de Eletrodomésticos no Brasil, ao lançamento e crescimento das vendas e de produtos com matéria-prima circulares   produzidos a partir de resíduos plásticos via reciclagem química, principalmente nos Estados Unidos e na Europa, e tambem de produtos feitos a partir de matéria-prima bio-circulares, advindos de UCO (Used cooking oil) nos Estados Unidos.
Alguns exemplos de lançamentos de produtos ocorridos neste ano e que agora fazem parte do nosso portfólio são duas novas soluções em EVA, produzidas a partir de matéria-prima reciclada, o novo grade de ráfia para aplicação também em ráfia, obtido a partir de logística reversa e reciclagem dos Big Bags da Braskem além dos nove grades para diversas aplicações do segmento de flexíveis, sendo hoje o mais completo do mercado.
Tambem este ano foi divulgada a parceria com a Organização Holandesa de Pesquisa Científica Aplicada (TNO), firmada para que juntas as empresas trabalhem na reciclagem por dissolução, um novo processo que possui abordagem mais próxima da reciclagem mecânica. Essa parceria é mais um exemplo do compromisso contínuo da Braskem com a inovação sustentável e a economia circular. 
</t>
  </si>
  <si>
    <t>301-3  Produtos recuperados</t>
  </si>
  <si>
    <t>301-3a. Porcentagem de produtos recuperados e respectivos materiais de embalagem para cada produto categoria</t>
  </si>
  <si>
    <t>&lt;1% do volume total de matérias-primas adquiridas</t>
  </si>
  <si>
    <t>301-3b. Coleta de dados</t>
  </si>
  <si>
    <t xml:space="preserve"> Dados coletados por meio dos sistemas de desempenho de produção e vendas da Braskem.
 </t>
  </si>
  <si>
    <t>GRI 302 | Energia</t>
  </si>
  <si>
    <t>302-1 Consumo de energia dentro da organização</t>
  </si>
  <si>
    <t>302-1a. Consumo total de combustíveis dentro da organização oriundos de fontes não renováveis, em joules ou seus múltiplos, inclusive os tipos de combustíveis usados.</t>
  </si>
  <si>
    <t>Gás natural</t>
  </si>
  <si>
    <t>Gás residual</t>
  </si>
  <si>
    <t>Óleo combustível e residuais</t>
  </si>
  <si>
    <t>Outros Combustíveis*</t>
  </si>
  <si>
    <t>Carvão</t>
  </si>
  <si>
    <t>302-1b. Consumo total de combustíveis dentro da organização oriundos de fontes renováveis, em joules ou seus múltiplos, inclusive os tipos de combustíveis usados.</t>
  </si>
  <si>
    <t>Total de consumo de combustíveis renováveis (GJ)*</t>
  </si>
  <si>
    <t>Biomassa***</t>
  </si>
  <si>
    <t>Etanol**</t>
  </si>
  <si>
    <t>*Em 2022 o hidrogênio foi desconsiderado do reporte já que é uma energia limpa, porém não renovável.</t>
  </si>
  <si>
    <t>**A partir de 2022, passamos a reportar o etanol hidratado usado como energético em fontes estacionárias e as parcelas renováveis contidas na gasolina (etanol anidro) e diesel (biodisel) comerciais.</t>
  </si>
  <si>
    <t>***A partir de 2023, passamos a consumir Biomassa para geração de energia interna em fontes estacionárias, além do Etanol utilizado nas plantas de eteno verde. 'Outros' consolida as parcelas renováveis contidas na gasolina (etanol anidro) e diesel (biodisel) comerciais.</t>
  </si>
  <si>
    <t>302-1c. Em joules, watts-hora ou múltiplos, o total do seguinte:</t>
  </si>
  <si>
    <t>Total de consumo de outras fontes de energia (MWh)*</t>
  </si>
  <si>
    <t>Consumo de eletricidade</t>
  </si>
  <si>
    <t>Consumo de aquecimento</t>
  </si>
  <si>
    <t>Consumo de resfriamento</t>
  </si>
  <si>
    <t>Consumo de vapor</t>
  </si>
  <si>
    <t>*Em 2022, a Braskem passou a abrir o consumo de outras fontes de energia por tipos diferentes dos anos anteriores, a reclassificação dos números histórico será realizada</t>
  </si>
  <si>
    <t>302-1d. Em joules, watts-hora ou múltiplos, o total do seguinte:</t>
  </si>
  <si>
    <t>Total de venda de energia (MWh)</t>
  </si>
  <si>
    <t>Eletricidade vendida</t>
  </si>
  <si>
    <t> 629.269</t>
  </si>
  <si>
    <t>Aquecimento vendido</t>
  </si>
  <si>
    <t>Resfriamento vendido</t>
  </si>
  <si>
    <t>Vapor vendido</t>
  </si>
  <si>
    <t>302-1e. Consumo total de energia dentro da organização em joules ou seus múltiplos.</t>
  </si>
  <si>
    <t>Total de energia cosumida*</t>
  </si>
  <si>
    <t>Energia autogerada</t>
  </si>
  <si>
    <t>Proporção Autogerada / Consumida</t>
  </si>
  <si>
    <t>302-1f. Normas, metodologias, premissas e/ou ferramentas de cálculo adotadas.</t>
  </si>
  <si>
    <t>Dados de consumo retirados do Inventário de GEE 2024</t>
  </si>
  <si>
    <t>302-1g. Fonte dos fatores de conversão usados.</t>
  </si>
  <si>
    <t>PCI e Densidade do Balanço Energético nacional 2024 (BEN, 2024)</t>
  </si>
  <si>
    <t>302-2 Consumo de energia fora da organização</t>
  </si>
  <si>
    <t>302-2a. Consumo de energia fora da organização, em joules ou múltiplos.*</t>
  </si>
  <si>
    <t>Upstream categories - Cat.3 (GJ)</t>
  </si>
  <si>
    <t>*Início do reporte em 2022</t>
  </si>
  <si>
    <t>302-2b. Padrões, metodologias, premissas, ferramentas de calculo utilizadas</t>
  </si>
  <si>
    <t>Conforme o inventário de gases de efeito estufa, indicador GRI 305. Os requisitos de compilação do relato foram contemplados.</t>
  </si>
  <si>
    <t>302-2c. Fonte dos fatores de conversão utilizados</t>
  </si>
  <si>
    <t>Conforme o inventário de gases de efeito estufa, indicador GRI 305.</t>
  </si>
  <si>
    <t>302-3 Intensidade energética</t>
  </si>
  <si>
    <t>302-3a. Taxa de intensidade energética para a organização.</t>
  </si>
  <si>
    <t>Energia Total Consumida (GJ)</t>
  </si>
  <si>
    <t>Intensidade(GJ/ tons)</t>
  </si>
  <si>
    <t>302-3b. Métrica específica da organização (o denominador) escolhida para calcular a proporção</t>
  </si>
  <si>
    <t>Produção (tons)</t>
  </si>
  <si>
    <t xml:space="preserve">302-3c. Tipos de energia </t>
  </si>
  <si>
    <t>Combustível, electricidade, aquecimento, arrefecimento, vapor, ou tudo.</t>
  </si>
  <si>
    <t>302-3d. Se a taxa usa a energia consumida dentro da organização, fora dela, ou ambas.</t>
  </si>
  <si>
    <t>Energia consumida dentro da organização.</t>
  </si>
  <si>
    <t>Os requisitos de compilação do relato foram contemplados.</t>
  </si>
  <si>
    <t xml:space="preserve">302-4 Redução do consumo de energia </t>
  </si>
  <si>
    <t>302-4a. Volume das reduções do consumo de energia obtidas diretamente em decorrência de melhorias na conservação e eficiência, em joules ou seus múltiplos.</t>
  </si>
  <si>
    <t xml:space="preserve"> Em 2024, tivemos uma redução do volume absoluto de energia consumida em relação ao ano anterior, justificada por alguns fatores, por exemplo: o ciclo de baixa da indústria petroquímica, que impacta na taxa média de utilização dos crackers e, consequentemente, reduz o consumo energético absoluto das plantas., além da implementação do Programa de Descarbonização Industrial.</t>
  </si>
  <si>
    <t xml:space="preserve">302-4b. Tipos de energia </t>
  </si>
  <si>
    <t>Todas</t>
  </si>
  <si>
    <t>302-4c. Ano base</t>
  </si>
  <si>
    <t>302-4d. Padrões, metodologias, premissas, ferramentas de calculo utilizadas</t>
  </si>
  <si>
    <t>GRI 303 | Água e Efluentes</t>
  </si>
  <si>
    <t>303-1 - Interações com a água como um recurso compartilhado</t>
  </si>
  <si>
    <t>303-1a. Uma descrição de como a organização interage com a água, incluindo como e onde a água é captada, consumida e descartada, e os impactos relacionados à água que ela causou ou para os quais contribuiu, ou que sejam diretamente relacionados às atividades, produtos ou serviços da organização por uma relação de negócios (ex.: impactos causados por escoamento de água).</t>
  </si>
  <si>
    <t xml:space="preserve">A água é um recurso fundamental para a produção petroquímica, seu uso ocorre em todo o processo produtivo, dentre os principais usos destaca-se o uso em sistemas de refrigeração e geração de vapor, bem como incorporada a determinados produtos. A escassez de água, potencializada pelos efeitos da mudança do clima, pode impactar negativamente os negócios e a continuidade das nossas operações.
A Braskem capta água de diferentes fontes, águas superficiais de bacias hidrográficas, águas subterrâneas renováveis, águas subterrâneas não renováveis, água de chuva de forma indireta (não significativo), água de reuso de esgoto e água de terceiros. Após o uso as águas são tratadas, conforme os padrões requeridos e requisitos legais aplicáveis, e destinada para águas doces superficiais, águas do mar e também tratamento por terceiras partes.
Os objetivos e metas da estratégia de governança hídrica da Braskem estão associadas aos compromissos públicos com o ODS 6, com a WRC – Water Resilience Coalition (iniciativa liderada pelo CEO Water Mandate, em parceria entre o Pacto Global da ONU e o Pacific Institute), com o Movimento + Água liderado pela Rede Brasil do Pacto Global da ONU e com o Compromisso Empresarial Brasileiro para a Segurança Hídrica do Conselho Empresarial Brasileiro para o Desenvolvimento Sustentável (CEBDS).
A falta de água pode interromper as operações industriais e ou impactar nos custos operacionais, pois considerando a cadeia de valor, uma parte significativa de nossos fornecedores tem uso semelhante de água no processo.
Para água captada pela empresa, por termos operações intensivas em água, em regiões de potencial stress hídrico a captação e o consumo deste recurso pode se tornar crítico, pelas potenciais disputas por este recursos com outros usuários. Assim, na estratégia da empresa existe planejamento para busca novas fontes, mais sustentáveis, de captação de água nessas regiões, evitando assim potenciais conflitos com as comunidades. Nessas reas de potencial “stress hídrico”, a água de reúso é uma alternativa para manter as operações em condições normais (mitigar/neutralizar impactos) e evitar a competição por água doce. 
Além do impacto causado pelo consumo e captação da água, outro impacto do Negócio relaciona-se aos pos consumo de produtos de nossa cadeia e destinações incorretas para os rios e mares, pra este impacto a empresa tem tomado algumas ações, que podem ser consultadas na página 55 do relatório integrado de 2024. A Braskem mede e monitora 100% dos volumes de captação de água, assim como dos efluentes gerados e destinados. O volume total de captação de água refere-se ao consumo de 41 unidades industriais localizadas no Brasil (29), Estados Unidos (6), e Alemanha (2) e México (4). </t>
  </si>
  <si>
    <t>303-1b. Uma descrição da abordagem utilizada para identificar impactos relacionados à água, inclusive o escopo das avaliações, prazo previsto e ferramentas ou metodologias adotadas.</t>
  </si>
  <si>
    <t>Pela natureza das operações da Braskem, a empresa é obrigada legalmente a realizar uma série de monitoramentos em seus lançamentos de líquidos (parâmetros como pH, temperatura, OBD, sedimentos, óleos, materiais flutuantes, benzeno, entre vários outros). Essas obrigações e monitoramentos são acompanhados e fiscalizados pelos órgãos ambientais governamentais por meio de relatórios periódicos e fiscalização, após serem identificados em uma análise de risco como amparo de um Estudo de Impacto Ambiental. Cada negócio da Braskem tem sua própria matriz de parâmetros específicos do que monitorar e assim considerados como poluentes, determinados na licença ambiental de operação, esses parâmetros têm como requisito mínimo o que está previsto em regulamentações do país como a Resolução CONAMA nº 430/2011 em Brasil. O não cumprimento pode levar a multas e proibição de lançamento de efluentes. Dependendo do negócio e de seus riscos, a empresa faz monitoramentos adicionais (além das normas legais) por iniciativa própria, como é o caso da concentração de BTX em efluentes, seguindo regulamentações e normas do Ministério do Trabalho, Acordos Nacionais e Internacionais. Todos os efluentes recebem o tratamento adequado antes de seu lançamento final e as amostras são analisadas em laboratórios específicos (permitindo a identificação dos potenciais poluentes da água), os resultados são encaminhados aos órgãos reguladores. Porém, em alguns casos, o efluente nem é lançado em corpos hídricos, como é o caso de nossas plantas no Rio Grande do Sul onde após 03 níveis de tratamento o efluente é lançado no solo em uma área específica de 200 ha. Por ser uma empresa petroquímica, as plantas lidam com poluentes específicos como BTX, organoclorados e metais pesados. Esses poluentes específicos podem ter efeitos graves como intoxicação, potencial cancerígeno, insônia, entre outros e, portanto, estão sob controle severo e neutralizados pelas melhores práticas e procedimentos da empresa. A Braskem possui procedimentos internos documentados sobre controle de exposição, inclusive biológica, e medidas de controle/prevenção.
Os impactos causados por nossa operação direta são a degradação da qualidade da água impactando no tratamento e distribuição de água potável para a população; aumento dos custos de tratamento para uso da sociedade e das empresas; danos ao valor da propriedade nas margens dos rios; menor oxigênio na água levando a perdas de biodiversidade. Outros incluem a eutrofização levando a uma quantidade excessiva de algas, matando a biodiversidade pela remoção de oxigênio e impedindo a penetração da luz. Alguns elementos podem causar intoxicação e bioacumulação como os metais pesados, outros como o petróleo podem causar câncer e prejudicar a biodiversidade de diversas formas (sufocamento, impedimento da fotossíntese, intoxicação, etc.). O PH pode causar corrosão e danos às plantas e à agricultura; BTX pode causar câncer e efeitos menos graves como enjoo, vômito, sonolência; O mercúrio pode causar danos ao sistema imunológico, sistema nervoso central, comprometer o desenvolvimento dos fetos. Os impactos em geral são regionais, com probabilidade baixa a média e magnitude média a alta. Alguns produtos químicos, como metais pesados e mercúrio, podem ter um efeito persistente e bioacumulativo. Outros, como o BTX, podem ter um impacto difuso devido à sua característica de volatilidade.
Nossos principais fornecedores são empresas de Petróleo e Gás que apresentam as mesmas condições de geração de efluentes e potenciais impactos e estão sujeitas às mesmas regulamentações e autorizações. As substâncias mais impactantes não são transportadas por nossos clientes e não representam risco aos consumidores</t>
  </si>
  <si>
    <t>303-1c. Uma descrição de como os impactos relacionados à água são abordados, inclusive como a organização trabalha com seus stakeholders para gerir os recursos hídricos como um recurso compartilhado e como ela se engaja com fornecedores ou clientes com impactos significativos relacionados à água.</t>
  </si>
  <si>
    <t xml:space="preserve">Os impactos relacionados à agua são considerados na construção da matriz de materialidade, que define os temas prioritários para a estratégia de sustentabilidade da empresa.
A Braskem participa de foruns tecnicos específicos relativos a água, nos ambitos regional e internacional, com o objetivo de identificar boas práticas e iniciativas para parcerias, ações de engajamento e ações coletivas relativas à governança hídrica, em alinhamento com os compromissos públicos assumidos pela empresa.
Com relação aos fornecedores, a Braskem utiliza o critério de localização geográfica para identificar os fornecedores críticos instalados em regiões de potencial estresse hídrico. Esses fornecedores são então solicitados a responder ao CDP Supply Chain, informando suas práticas, iniciativas, indicadores e metas para melhorar sua eficiencia hídrica e reduzir o risco hídrico.  
Em 2023, a Braskem convidou 125 fornecedores para responderem ao questionário CDP Supply Chain Water e obteve um índice de engajamento de 71%. 
Todas as unidades industriais utilizam uma série de tratamentos em todos os 03 níveis para evitar que os principais poluentes cheguem à natureza em valores em desacordo com as normas legais e seguros para o meio ambiente e a saúde humana. Num primeiro nível, o processo utiliza separadores gravitacionais especialmente para lidar com óleo na água. A segunda etapa utiliza técnicas de neutralização, coagulação, filtração e flotação e no nível 3, a empresa utiliza, dependendo da planta, soluções como filtradores biológicos, torres de oxidação, osmose reversa e soluções específicas para remoção de BTX, organoclorados e mercúrio (que é presente apenas em 01 de nossas fábricas).  </t>
  </si>
  <si>
    <t>303-1d. Uma explicação do processo de estabelecimento de objetivos e metas relacionados à água que sejam parte da forma de gestão da organização, e de como eles se relacionam com políticas públicas e com o contexto local de cada área com estresse hídrico.</t>
  </si>
  <si>
    <t>Para estabelecer objetivos e metas relacionados à agua, a empresa se baseia na matriz de materialidade e na estratégia de desenvolvimento sustentável.  As metas e objetivos relacionados à água estão relacionados aos macro objetivos de mudanças climáticas e efoecificiencia operacional, atraves dos indicadores de consumo de agua, geração de efluentes e índice de segurança hídrica.
Para evoluir no indicador de segurança hídrica, iniciativas que buscam novas fontes de captação de água mais sustentaveis sao planejadas, e as opções são fonte que não tem ainda, em algumas regioes, uma segurança juridica, aqui estamos referindo por exemplo a reuso de agua de esgoto, dessalinização de agua do mar, e outras. Assim, a Braskem interage com algumas entidades e associações afim de contribuir na construção de políticas públicas adequadas que incentivem a multiplicação desses tipos de iniciativas.
As regioes de estresse hídrico tem prioridade na identificação e implementação de fontes de captação de água mais sustentáveis.</t>
  </si>
  <si>
    <t>303-2 Gestão de impactos relacionados ao descarte de água</t>
  </si>
  <si>
    <t>303-2a. Uma descrição dos padrões mínimos estabelecidos para a qualidade do descarte de efluentes, e como foram determinados esses padrões mínimos</t>
  </si>
  <si>
    <t>Em todas as nossas unidades, a gestão dos efluentes é baseada em padrões de lançamento definidos conforme a legislação local e procedimentos internos. Algumas plantas industriais possuem ainda laboratórios capazes de analisar os efluentes e criar padrões internos de avaliação da qualidade ambiental.
Ressaltamos que cada região onde atuamos é única, por isso, respeitamos suas características de operação, inclusive em relação às substâncias de interesse e à composição dos efluentes. Essas substâncias e seus respectivos limites estão listados em legislações específicas de cada país e/ou região ou nas licenças de operação.
A Braskem possui internamente documentos que normatizam o tema, como as Instruções de Trabalho (IT), que abordam localmente a gestão e o monitoramento dos efluentes na empresa. Por exemplo:BRK-INS-01-018776-PT - MONITORAMENTO DOS SISTEMAS DE EFLUENTES REGIONAL BAHIA, que tem abrangência na regional Bahia; BRK-INS-01-017491 - GESTÃO DE EFLUENTES REGIONAL SUL, que tem abrangência no estado do Rio Grande do Sul.
Na Braskem, os efluentes líquidos possuem 3 destinações gerais: lançamento em corpos d'água superficiais; lançamento no oceano; e envio para terceiros. Para cada uma das destinações, há padrões específicos de qualidade do efluente lançado que levam em consideração o corpo receptor. Para os efluentes enviados para terceiros, o monitoramento da qualidade do efluente é feito pela própria empresa terceira, que é responsável pelo tratamento e deve manter os padrões de qualidade do efluente estabelecidos - a Braskem faz o acompanhamento dos resultados constantemente.</t>
  </si>
  <si>
    <t>303-3 - Captação de água</t>
  </si>
  <si>
    <t>303-3a. Captação total de água em todas as áreas em megalitros, discriminando este total pelas seguintes fontes, se aplicável</t>
  </si>
  <si>
    <t>Total de captação de água (megalitros)</t>
  </si>
  <si>
    <t>Água de superfície</t>
  </si>
  <si>
    <t>Água subterrânea</t>
  </si>
  <si>
    <t>Água do mar</t>
  </si>
  <si>
    <t>Água produzida</t>
  </si>
  <si>
    <t>Água de terceiros</t>
  </si>
  <si>
    <t>Total de água de reúso (megalitros)*</t>
  </si>
  <si>
    <t>*O total de água captada foi separado em duas quebras em 2022 (captação de água e água de reúso)</t>
  </si>
  <si>
    <t>303-3b. Captação total de água em todas as áreas com estresse hídrico em megalitros, discriminando este total nas seguintes fontes, se aplicável</t>
  </si>
  <si>
    <t>Total de captação de água em áreas de estresse hídrico (megalitros)</t>
  </si>
  <si>
    <t>A Braskem não consolida este tipo de informção por fonte</t>
  </si>
  <si>
    <t>303-3c. Dados discriminados da captação total de água de cada uma das fontes listadas nos Conteúdos 303-3-a e 303-3-b em megalitros, separados nas seguintes categorias:</t>
  </si>
  <si>
    <t>Água doce (sólidos dissolvidos totais ≤1.000 mg/L).</t>
  </si>
  <si>
    <t>Outros tipos de água (sólidos dissolvidos totais &gt;1.000 mg/L)</t>
  </si>
  <si>
    <t>303-3d. Quaisquer informações contextuais necessárias para a compreensão de como os dados foram compilados, tais como normas, metodologias e premissas adotadas.</t>
  </si>
  <si>
    <t>Foi identificado que no Brasil, as regiões Nordeste e Sudeste são as regiões que estão sob estresse hídrico. Para análise quantitativa do volume em área sob estresse hídrico, foram utilizadas as seguintes premissas:
1. Água de captação superficial e subterrânea utilizada pela Braskem.
2. Água adquirida de empresas terceiras, exceto água vinda do Aquapolo (Região ABC na regional SP).
3. A aquisição de água de empresas terceiras foi considerada pois ainda não temos mapeado 100% dos locais de captação da empresa terceira da qual adquirimos a água para garantirmos que são de fontes seguras.
4. A captação subterrânea foi considerada pois em algumas áreas de estresse hídrico, o abastecimento da população também já está começando a ser feito com a água subterrânea.</t>
  </si>
  <si>
    <t>303-4 - Descarte de água</t>
  </si>
  <si>
    <t>303-4a. Descarte total de água em todas as áreas em megalitros, discriminando esse total pelos seguintes tipos de destinação, se aplicável:</t>
  </si>
  <si>
    <t>Total de descarte de água (megalitros)</t>
  </si>
  <si>
    <t>303-4b. Uma discriminação do descarte total de água em todas as áreas em megalitros, separada pelas seguintes categorias</t>
  </si>
  <si>
    <t>303-4c. Descarte total de água em todas as áreas com estresse hídrico em megalitros e uma discriminação desse total separada pelas seguintes categorias</t>
  </si>
  <si>
    <t>303-4d. Substâncias prioritárias que suscitam preocupação para as quais há tratamento do descarte, incluindo: como as substâncias prioritárias que suscitam preocupação foram definidas e as normas internacionais, listas reconhecidas internacionalmente ou critérios utilizados; a abordagem para estabelecer os limites de descarte para substâncias prioritárias que suscitam preocupação; número de casos de não conformidade com os limites de descarte.</t>
  </si>
  <si>
    <t xml:space="preserve">Todas as unidades industriais possuem liçencas de operação concedidas pelos orgãos ambientais , onde constam todos os parametros que devem ser monitorados de acordo com as substâncias envolvidas em seus processos produtivos. Dentre os parâmetros analisados estão: Demana bioquímica de oxigênio, Demanda química de oxigênio, PH, Fosfato, Sólido sedimentares, entre outros. </t>
  </si>
  <si>
    <t>303-4e. Quaisquer informações contextuais necessárias para a compreensão de como os dados foram compilados, tais como normas, metodologias e premissas adotadas</t>
  </si>
  <si>
    <t>Em 2024, a ecoeficiência da Braskem na geração de efluentes líquidos foi de 1,22 m³/t, 6,9% abaixo da PA de 1,32 m³/t e 0,7% abaixo do desempenho do ano anterior (4,40 m³/t). A geração total de efluentes foi de 19,2 milhões de litros.
Regional SP (produção acima do Plano de Ação e boa eficiência das unidades, principalmente Q3 ABC e PE8 CUB), Regional AL (boa eficiência de CS1 AL) e Regional BA (produção acima do Plano de Ação, menor demanda de purgas, melhorias no processo e boa eficiência de Q1, PVC1 e PE2 BA). A produção da Braskem abaixo do Plano de Ação teve impacto negativo. Para 2025, a meta de geração de efluentes é de 1,26 m³/t.
Sobre área com estresse hídrico:
Foi determinado que as regiões Nordeste (BA e AL) e Sudeste (RJ e SP, exceto a região de Cubatão) do Brasil estão sob estresse hídrico. Esta foi a informação base para a análise quantitativa do volume despejado em uma área sob estresse hídrico.</t>
  </si>
  <si>
    <t>303-5 - Consumo de água</t>
  </si>
  <si>
    <t>303-5a. Consumo total de água de todas as áreas em megalitros.</t>
  </si>
  <si>
    <t>RI</t>
  </si>
  <si>
    <t>CSA</t>
  </si>
  <si>
    <t>Total consumo de água (megalitros)</t>
  </si>
  <si>
    <t>303-5b. Consumo total de água de todas as áreas com estresse hídrico em megalitros.</t>
  </si>
  <si>
    <t>Total de consumo de água em áreas de estresse hídrico (megalitros)</t>
  </si>
  <si>
    <t>303-5c. Mudanças no armazenamento de água em megalitros, se o armazenamento de água foi identificado como causador de um impacto significativo relacionado à água.</t>
  </si>
  <si>
    <t>Não houve mudanças no armazenamento de água que possam ter causado impacto significativo relacionado à agua.</t>
  </si>
  <si>
    <t>303-5d. Quaisquer informações contextuais necessárias para a compreensão de como os dados foram compilados, tais como normas, metodologias e premissas adotadas, inclusive se as informações foram calculadas, estimadas, modeladas ou provenientes de medições diretas, bem como a abordagem adotada para esse fim, como o uso de fatores específicos ao setor.</t>
  </si>
  <si>
    <t>Em 2024, a ecoeficiência da Braskem no consumo de água foi de 4,37 m³/t ficando 1,7% abaixo da meta anual pactuada (4,44 m³/t) e 0,7% abaixo do resultado do ano passado (4,40 m³/t). O consumo total de água foi de 68,5 milhões de litros.
Destaque positivo para regional AL (menor consumo e melhoria da eficiência hídrica das suas unidades), Estados Unidos (melhoria da eficiência hídrica na PP7, PP9 e PP13) regional BA (maior produção, otimização dos ciclos das torres de resfriamento e boa eficiência hídrica das unidades). Produção Braskem abaixo do PA e maior consumo na Braskem Idesa impactaram negativamente. Para 2025, a meta de consumo de água é de 4,47 m³/t.
Sobre o estresse hídrico:
Foi identificado que no Brasil, as regiões Nordeste e Sudeste as regiões que estão sob estresse hídrico. Para análise quantitativa do volume em área sob estresse hídrico, foram utilizadas as seguintes premissas:
1. Água de captação superficial e subterrânea utilizada pela Braskem.
2. Água adquirida de empresas terceiras, exceto água vinda do Aquapolo (Região ABC na regional SP).
3. A aquisição de água de empresas terceiras foi considerada pois ainda não temos mapeado 100% dos locais de captação da empresa terceira da qual adquirimos a água para garantirmos que são de fontes seguras.
4. A captação subterrânea foi considerada pois em algumas áreas de estresse hídrico, o abastecimento da população também já está começando a ser feito com a água subterrânea.
Meta para o total de consumo de água em áreas de estresse hídrico (megalitros): 40.981</t>
  </si>
  <si>
    <t>GRI 304 | Biodiversidade</t>
  </si>
  <si>
    <t>304-1 Unidades operacionais próprias, arrendadas ou geridas dentro ou nas adjacências de áreas de proteção ambiental e áreas de alto valor de biodiversidade situadas fora de áreas de proteção ambiental</t>
  </si>
  <si>
    <t xml:space="preserve">304-1a. Detalhamento das unidades </t>
  </si>
  <si>
    <t>Detalhamento</t>
  </si>
  <si>
    <t>CloroSoda Alagoas (CS1 AL)</t>
  </si>
  <si>
    <t>Localização geográfica</t>
  </si>
  <si>
    <t>Latitude 09 40 50.88 S</t>
  </si>
  <si>
    <t>Longitude 35 45 44.28 W</t>
  </si>
  <si>
    <t>Áreas superficiais e subterrâneas próprias, arrendadas ou administradas pela organização</t>
  </si>
  <si>
    <t>área superficial própria</t>
  </si>
  <si>
    <t>Posição em relação à área protegida (dentro da área, nas suas adjacências ou abrangendo partes da área protegida) ou à área de alto valor de biodiversidade situada fora de áreas protegidas</t>
  </si>
  <si>
    <t>nas suas adjacências</t>
  </si>
  <si>
    <t>Tipo de operação (escritório, fabricação/produção ou operação extrativa)</t>
  </si>
  <si>
    <t>fabricação/produção</t>
  </si>
  <si>
    <t>Tamanho da unidade operacional em km²</t>
  </si>
  <si>
    <t>Área construída: 55.715,93 m²</t>
  </si>
  <si>
    <t>Valor para a biodiversidade caracterizado pelo atributo da área protegida ou de alto valor de biodiversidade situada fora da área protegida (ecossistema terrestre, de água doce ou marinho)</t>
  </si>
  <si>
    <t>terrestre</t>
  </si>
  <si>
    <t>Valor para a biodiversidade caracterizado de acordo com uma listagem de status de proteção (como do Sistema IUCN de Categorias de Gestão de Áreas Protegida da Convenção de Ramsar, da legislação nacional)</t>
  </si>
  <si>
    <t>adjacência da APA de Santa Rita</t>
  </si>
  <si>
    <t>304-2  Impactos significativos de atividades, produtos e serviços na biodiversidade</t>
  </si>
  <si>
    <t>A natureza provém as condições básicas para a sobrevivência da vida humana, seja por meio de seus recursos naturais, que fornecem água, energia, remédios, entre outros, ou dos serviços ecossistêmicos, que renovam a disponibilidade e a integridade dos recursos utilizados. Com a intensificação do modelo de produção e consumo a partir das revoluções industriais, os formuladores de política pública compreenderam que os recursos do planeta estavam ameaçados e, em 1992, a Convenção da Diversidade Biológica, cujo objetivo central é estabelecer o uso sustentável e equitativo da biodiversidade. 
Segundo a Convenção, a biodiversidade diz respeito à variabilidade de organismos vivos que habitam ambientes distintos, sejam ecossistemas terrestres, marinhos e outros ambientes aquáticos, e dentre os complexos ecológicos ao qual fazem parte: isso inclui a diversidade dentre espécies, entre espécies e de ecossistemas. Por meio dela, estabeleceu-se que as nações devem conservar a biodiversidade, utilizar seus componentes de forma sustentável e compartilhar, de forma justa e equitativa, os benefícios insurgentes do uso de seus recursos genéticos.
A indústria petroquímica concentra atividades que demandam de diversos recursos naturais, tais como água, energia, plantas e genes, bem como emitem ao meio ambiente gases poluentes, resíduos e efluentes que podem impactar a biosfera e a capacidade dos serviços ecossistêmicos de renovar os recursos utilizados. Dessa forma, o Conselho Internacional das Associações Químicas (ICCA) instituiu o Programa de Atuação Responsável, que visa a melhoria contínua nos processos para trazer segurança química, resguardando o meio ambiente e as pessoas. As empresas do setor aderem ao Programa por meio das associações químicas locais.
Compreendendo estes impactos, aderiu ao Programa e definiu, por meio da matriz de materialidade, a biodiversidade e uso da terra como um tema material permanente. Assim, conforme estabelece a Política Global de Desenvolvimento Sustentável, adota elementos de gestão que vistam mitigar ou controlar os impactos negativos e ampliar os positivos dos temas materiais, tais como a designação de times e lideranças responsáveis pelo tema, o atendimento tempestivo às obrigações aplicáveis, a implementação de padrões de qualidade internacionais e certificados, tais como a ISO 14001, a melhoria contínua de sua gestão por meio de auditoria interna, a definição de objetivos de longo-prazo e acompanhamento das tendências globais.  A Braskem atua de diversas formas para prevenir, mitigar e, quando necessário, remediar os impactos na biodiversidade, além de buscar oportunidades de negócio, seja em sua operação ou na cadeia de valor, por meio da gestão dos seguintes temas materiais:
•	Gestão de água e efluentes
•	Gestão de resíduos
•	Plásticos pós consumo
•	Mudanças climáticas
•	Eficiência energética
•	Matérias-primas</t>
  </si>
  <si>
    <t>304-3  Habitats protegidos ou restaurados</t>
  </si>
  <si>
    <t>Aspecto</t>
  </si>
  <si>
    <t>Área de Conservação Benjamín - México</t>
  </si>
  <si>
    <t>a. Tamanho das áreas de habitat protegido ou restaurado (km²)</t>
  </si>
  <si>
    <t>1 km² (100 hectares)</t>
  </si>
  <si>
    <t>a. Localização das áreas de habitat protegido ou restaurado;</t>
  </si>
  <si>
    <t>Está localizado a 2,4 quilômetros do complexo</t>
  </si>
  <si>
    <t>a. Relate se o sucesso das medidas de restauração foi aprovado por especialistas externos independentes;</t>
  </si>
  <si>
    <t>A Unidade de Gestão Ambiental é protegida pelo estado de Veracruz como área de conservação privada e pela federação como unidade de gestão ambiental. As atividades desenvolvidas na Unidade de Gestão Ambiental estão a cargo de uma equipa de biólogos especializados em diversas questões ambientais.</t>
  </si>
  <si>
    <t>b. Relate se há parcerias com terceiros para proteger ou restaurar áreas de habitat diferentes daquelas nas quais a organização supervisionou e implementou medidas de restauração ou proteção;</t>
  </si>
  <si>
    <t>Programas de reflorestamento têm sido realizados com ONGs (organizações não governamentais) de 200 hectares de florestas, na zona alta da Bacia do Rio Coatzacoalcos, essas atividades são realizadas com pessoal treinado em questões ambientais e com pessoas das comunidades próximas às áreas reflorestadas</t>
  </si>
  <si>
    <t>c. Relate o status de cada área com base na sua condição no final do período coberto pelo relatório;</t>
  </si>
  <si>
    <t xml:space="preserve">
Em dezembro de 2020 é concluído o monitoramento ambiental anual da unidade de gestão ambiental</t>
  </si>
  <si>
    <t>d. Relate as normas, metodologias e premissas adotadas.</t>
  </si>
  <si>
    <t>É realizado monitoramento ambiental, de flora e fauna, bem como da população de Ceratozamia miqueliana.</t>
  </si>
  <si>
    <t>Cinturão Verde - Alagoas</t>
  </si>
  <si>
    <t>Latitude 09 40 57.0 S
Longitude 35 49 32.0 W</t>
  </si>
  <si>
    <t xml:space="preserve">Devido à restauração do Cinturão Verde ter ocorrido há mais de 30 anos, não se pode afimar que houve a aprovação das medidas por especialistas externos indepentendes.
No ínicio da instalação da fábrica, a área ao redor, predominantemente sítios, foi comprada pela Braskem visando impedir que as comunidades construíssem habitações no local e garantir assim a segurança das pessoas e instalações.
A área era bastante degradada e com solo infértil; contudo, foi iniciado o processo de enriquecimento do solo, reflorestamento e introdução de animais, o que levou ao estado atual do Cinturão Verde, que possui cunho social e ambiental, porém não é considerado como APP.
</t>
  </si>
  <si>
    <t>Atualmente, há empresas contratadas para gestão do local, realizando a limpeza e cuidado com os animais.</t>
  </si>
  <si>
    <t>Atualmente, os animais e as plantas do local são mantidos e cuidados, ocorrendo apenas o desenvolvimento natural de novas plantas e os nascimentos/óbitos dos animais.</t>
  </si>
  <si>
    <t>Devido à restauração do Cinturão Verde ter ocorrido há mais de 30 anos, não se sabe informar precisamente se alguma norma ou premissa foi adotada. A gestão atual do Cinturão Verde possui o conhecimento de que o reflorestamento, enriquecimento do solo e introdução de animais aconteceu gradativamente visando a utilização do local ocioso.</t>
  </si>
  <si>
    <t>304-4 - Espécies incluídas na lista vermelha da IUCN e em listas nacionais de conservação com habitats em áreas afetadas por operações da organização</t>
  </si>
  <si>
    <t>304-4a. Número total de espécies incluídas na Lista Vermelha da IUCN e em listas nacionais de conservação com habitats em áreas afetadas por operações da organização, discriminadas por nível de risco de extinção</t>
  </si>
  <si>
    <t>Categoria</t>
  </si>
  <si>
    <t>Especies</t>
  </si>
  <si>
    <t>Criticamente ameaçadas de extinção</t>
  </si>
  <si>
    <t>Ameaçadas de extinção</t>
  </si>
  <si>
    <t>Ceratozamia miqueliana</t>
  </si>
  <si>
    <t>Vulneráveis</t>
  </si>
  <si>
    <t>Quase ameaçadas</t>
  </si>
  <si>
    <t>Zamia loddigesii</t>
  </si>
  <si>
    <t>Pouco preocupantes</t>
  </si>
  <si>
    <t>O reporte diz respeito à unidade da Braskem no México, a Braskem Idesa. As espécies foram resgatadas em 2012, durante a construção do complexo e, desde 2016, estão em uma área de conservação e os resultados dos esforços empreendidos lá foram reconhecidos, com a reclassificação da Ceratozamia miqueliana em um grau abaixo da categoria de extinção. Desde então, a Braskem Idesa está comprometida com a conservação da flora e da fauna na parte sul do Estado de Vera Cruz.</t>
  </si>
  <si>
    <t>GRI 305 | Emissões</t>
  </si>
  <si>
    <t>305-1 - Emissões diretas (Escopo 1) de gases de efeito estufa (GEE)</t>
  </si>
  <si>
    <t>305-1a. Total de emissões GEE, Escopo 1</t>
  </si>
  <si>
    <t>Volume de emissões GEE, Escopo 1 (tCO2)</t>
  </si>
  <si>
    <t>305-1b. Gases incluídos no cálculo</t>
  </si>
  <si>
    <t>CO2 , CH4 , N2O, HFCs, PFCs, SF6 , NF3 ou todos</t>
  </si>
  <si>
    <t>Todos</t>
  </si>
  <si>
    <t>305-1c. Emissões biogênicas</t>
  </si>
  <si>
    <t>Volume de emissões biogênicas (tCO2)</t>
  </si>
  <si>
    <t>305-1d. Ano base para cálculo</t>
  </si>
  <si>
    <t>Volume de emissões GEE, Escopos 1 e 2 (tCO2, média dos últimos 3 anos)</t>
  </si>
  <si>
    <t>A Braskem considera o ano base de sua estratégia para 2030 e 2050 sendo a média dos anos de 2018, 2019 e 2020. Esse racional foi determinado pois considera cenários de volatilidade do mercado petroquímico, em que o volume de produção pode ser maior ou menor, aumentando ou reduzindo a eficiência energética das operações.</t>
  </si>
  <si>
    <t>305-1e. Fonte dos fatores de emissão</t>
  </si>
  <si>
    <t>As principais fontes dos fatores de emissão do Inventário são: Programa Brasileiro GHG Protocol (PBGHG); IPCC Guidelines for National Greenhouse Gas Inventories 2006/2029; API, 2009 (API - American Petroleum Institute); e teores de carbono mensurados internamente e balanço de massa.</t>
  </si>
  <si>
    <t>305-1f. Abordagem de consolidação</t>
  </si>
  <si>
    <t>Controle Operacional</t>
  </si>
  <si>
    <t>305-1g. Padrões, metodologias, premissas, ferramentas de calculo utilizadas</t>
  </si>
  <si>
    <t>O inventário segue as diretrizes do The Greenhouse Gas (GHG) Protocol – Corporate Accounting and Reporting Standard – Revised Edition from World Resources Institute (WRI) e World Business Council for Sustainable Development (WBCSD) – 2004 Revised Edition e as Especificações do Programa Brasileiro GHG Protocol: Contabilização, Quantificação e Publicação de Inventários Corporativos de Emissões de Gases de Efeito Estufa – Segunda Edição e é verificado por terceira parte externa.
Os requisitos de compilação do relato foram contemplados.</t>
  </si>
  <si>
    <t>305-2 - Emissões indiretas (Escopo 2) de gases de efeito estufa (GEE) provenientes da aquisição de energia</t>
  </si>
  <si>
    <t>305-2a. Total de emissões GEE, Escopo 2 (location-based)</t>
  </si>
  <si>
    <t>Volume de emissões GEE, Escopo 2 (tCO2)- location-based</t>
  </si>
  <si>
    <t>305-2b. Total de emissões GEE, Escopo 2 (market-based)</t>
  </si>
  <si>
    <t>Volume de emissões GEE, Escopo 2 (tCO2)- market-based</t>
  </si>
  <si>
    <t>305-2c. Gases incluídos no cálculo</t>
  </si>
  <si>
    <t>305-2d. Ano base para cálculo</t>
  </si>
  <si>
    <t>305-2e. Fonte dos fatores de emissão</t>
  </si>
  <si>
    <t>As principais fontes dos fatores de emissão do Inventário são: Programa Brasileiro GHG Protocol (PBGHG); fatores de emissão dos grids nacionais; fatores de emissão fornecidos pelos produtores de vapor adquirido</t>
  </si>
  <si>
    <t>305-2f. Abordagem de consolidação</t>
  </si>
  <si>
    <t>305-2g. Padrões, metodologias, premissas, ferramentas de calculo utilizadas</t>
  </si>
  <si>
    <t>305-3 - Outras emissões indiretas (Escopo 3) de gases de efeito estufa (GEE)</t>
  </si>
  <si>
    <t>305-3a. Total de emissões GEE, Escopo 3*</t>
  </si>
  <si>
    <t>Volume de emissões GEE, Escopo 3 (tCO2)</t>
  </si>
  <si>
    <t>1. Bens e Serviços comprados</t>
  </si>
  <si>
    <t>2.  Bens de capital</t>
  </si>
  <si>
    <t>3. Atividades relacionadas com combustível e energia não inclusas nos Escopos 1 e 2</t>
  </si>
  <si>
    <t>4. Transporte e distribuição (upstream)</t>
  </si>
  <si>
    <t>5. Resíduos gerados nas operações</t>
  </si>
  <si>
    <t>6. Viagens a negócios</t>
  </si>
  <si>
    <t>7. Deslocamento de funcionários (casa-trabalho)</t>
  </si>
  <si>
    <t>8. Bens arrendados (a organização como arrendatária)</t>
  </si>
  <si>
    <t>9. Transporte e distribuição (downstream)</t>
  </si>
  <si>
    <t> 189.444</t>
  </si>
  <si>
    <t>10. Processamento de produtos vendidos</t>
  </si>
  <si>
    <t> 5.161.768</t>
  </si>
  <si>
    <t>11. Uso de bens e serviços vendidos</t>
  </si>
  <si>
    <t>12. Tratamento de fim de vida dos produtos vendidos</t>
  </si>
  <si>
    <t>13. Bens arrendados (a organização como arrendadora)</t>
  </si>
  <si>
    <t>14. Franquias</t>
  </si>
  <si>
    <t>15. Investimentos</t>
  </si>
  <si>
    <t>*Reporte por categoria do escopo 3 realizado a partir de 2021</t>
  </si>
  <si>
    <t>305-3b. Gases incluídos no cálculo</t>
  </si>
  <si>
    <t>305-3c. Emissões biogênicas*</t>
  </si>
  <si>
    <t>*Reporte das emissões biogênicas do escopo 3 a partir de 2021</t>
  </si>
  <si>
    <t>305-3d. Outras categorias e atividades de emissões indiretas (Escopo 3) de GEE incluídas no cálculo.</t>
  </si>
  <si>
    <t>Todas incluídas</t>
  </si>
  <si>
    <t>305-3e. Ano base para cálculo</t>
  </si>
  <si>
    <t xml:space="preserve">2021, pois a gestão do inventário escopo 3 ocorre anualmente. Neste ano, foram emitidas 30.120.701,80 toneladas de CO2 no escopo 3. </t>
  </si>
  <si>
    <t>305-3f. Fonte dos fatores de emissão</t>
  </si>
  <si>
    <t>As principais fontes dos fatores de emissão do Inventário são: Programa Brasileiro GHG Protocol (PBGHG); IPCC Guidelines for National Greenhouse Gas Inventories 2006/2029; fatores de ciclo de vida do Ecoinvent.</t>
  </si>
  <si>
    <t>305-3g. Padrões, metodologias, premissas, ferramentas de calculo utilizadas</t>
  </si>
  <si>
    <t>O inventário segue as diretrizes do The Greenhouse Gas (GHG) Protocol – The Corporate Value Chain (Scope 3) Standard from World Resources Institute (WRI) e World Business Council for Sustainable Development (WBCSD) e as Especificações do Programa Brasileiro GHG Protocol: Contabilização, Quantificação e Publicação de Inventários Corporativos de Emissões de Gases de Efeito Estufa – Segunda Edição e é verificado por terceira parte externa. Os requisitos de compilação do relato foram contemplados.</t>
  </si>
  <si>
    <t>305-4 Intensidade das emissões de GEE</t>
  </si>
  <si>
    <t>305-4a. Total de intensidade de emissões GEE</t>
  </si>
  <si>
    <t>Volume de emissões GEE (tCO2e, escopos 1 e 2)</t>
  </si>
  <si>
    <t>Intensidade de emissões GEE (tCO2e/t, escopos 1 e 2)</t>
  </si>
  <si>
    <t>305-4b. Métrica específica da organização</t>
  </si>
  <si>
    <t>Produção (t)</t>
  </si>
  <si>
    <t xml:space="preserve">305-4c. Tipos de emissões de GEE </t>
  </si>
  <si>
    <t>Escopos 1, 2 ou 3</t>
  </si>
  <si>
    <t>Escopos 1 e 2</t>
  </si>
  <si>
    <t xml:space="preserve">305-4d. Gases incluidos no cálculo </t>
  </si>
  <si>
    <t xml:space="preserve">CO2 , CH4 , N2O, HFCs, PFCs, SF6 , NF3 , ou todos </t>
  </si>
  <si>
    <t>305-5 Redução de emissões de gases de efeito estufa (GEE)</t>
  </si>
  <si>
    <t>305-5a. Total de reduções de emissões GEE</t>
  </si>
  <si>
    <t xml:space="preserve">Escopo1: A maior parte das emissões de Escopo 1 da Braskem acontece nas nossas centrais petroquímicas (1ª Geração), onde ocorre a transformação da matéria-prima (de origem fóssil e/ou renovável) em produtos químicos diversos. Esse processo é denominado craqueamento e demanda altas quantidades de energia. Portanto, a combustão estacionária é a maior categoria de emissão desse Escopo, representando 98% do total das emissões diretas da Braskem em 2024, devido a queima de combustíveis fósseis para geração da energia necessária para o processo. 
Em 2024, tivemos uma redução discreta das emissões de Escopo 1 de 1,2% em relação ao ano anterior.
Escopo 2: O Escopo 2 da Braskem é composto por emissões de duas fontes de energia adquirida: eletricidade e vapor, que em 2024 representaram 57% e 43% das emissões desse escopo, respectivamente.
Em 2024, houve uma redução de 5,3% nas emissões desse Escopo, motivada principalmente pelo aumento de energia limpa e/ou renovável adquiridas.
</t>
  </si>
  <si>
    <t>[1] A Braskem consolida suas emissões de Escopo 2 considerando a abordagem de Market-based.</t>
  </si>
  <si>
    <t>305-5b. Gases incluídos no cálculo</t>
  </si>
  <si>
    <t>305-5c. Ano base para cálculo</t>
  </si>
  <si>
    <t>305-5d. Escopos em que ocorreram reduções</t>
  </si>
  <si>
    <t>Escopos 1, 2 e 3</t>
  </si>
  <si>
    <t>305-5e. Padrões, metodologias, premissas, ferramentas de calculo utilizadas</t>
  </si>
  <si>
    <t>O inventário segue as diretrizes do The Greenhouse Gas (GHG) Protocol – Corporate Accounting and Reporting Standard – Revised Edition from World Resources Institute (WRI) e World Business Council for Sustainable Development (WBCSD) – 2004 Revised Edition e as Especificações do Programa Brasileiro GHG Protocol: Contabilização, Quantificação e Publicação de Inventários Corporativos de Emissões de Gases de Efeito Estufa – Segunda Edição e é verificado por terceira parte externa.Os requisitos de compilação do relato foram contemplados.</t>
  </si>
  <si>
    <t>305-6 - Emissões de substâncias destruidoras da camada de ozônio (SDO)</t>
  </si>
  <si>
    <t>305-6a.Produção, importações e exportações de ODS em toneladas métricas de CFC-11 (t)</t>
  </si>
  <si>
    <t>Consumo de gases refrigerantes</t>
  </si>
  <si>
    <t>305-6b. Substâncias inclusas no cálculo</t>
  </si>
  <si>
    <t>Substâncias incluidas no calculo: HCFC - 141b, HCFC-22, HCFC - 125, HFC-134a, HFC-32, R132, R404A, R407C, R410A, R438A..</t>
  </si>
  <si>
    <t>305-6c. Fonte dos fatores de emissão utilizados</t>
  </si>
  <si>
    <t>Protocolo de Montreal</t>
  </si>
  <si>
    <t>305-6d. Padrões, metodologias, premissas, ferramentas de calculo utilizadas</t>
  </si>
  <si>
    <t>A Braskem não produz SDO. Os valores reportados são relacionados ao consumo de SDO (gases refrigerantes). 
Consumo SDO = Volume do gás refrigerante consumido x Fator de conversão PDO (Potencial de Destruição de Ozônio).
O quantitativo de consumo é obtido através da extração de relatórios de consumo do SAP, buscando o consumo de todos os gases refrigerantes por centro logístico dentro do ano de 2024. Os dados obtidos são tratados e consolidados em kg.</t>
  </si>
  <si>
    <t>305-7 - Emissões de NOX, SOX e outras emissões atmosféricas significativas</t>
  </si>
  <si>
    <t>305-7a.Emissões atmosféricas significativas, em quilogramas ou múltiplos, para cada um dos seguintes elementos (kg)</t>
  </si>
  <si>
    <t>i. Nox</t>
  </si>
  <si>
    <t>ii. Sox</t>
  </si>
  <si>
    <t>iii. POP</t>
  </si>
  <si>
    <t>iv. VOC</t>
  </si>
  <si>
    <t>v. HAP</t>
  </si>
  <si>
    <t>vi. PM</t>
  </si>
  <si>
    <t>vii. Outras categorias normalizadas de emissões para a atmosfera</t>
  </si>
  <si>
    <t>NOx: Aumento  na emissão de NOx da Q1 BA em função do aumento do tempo de operação e consequentemente maior consumo de combustível e emissões. Tambem tivemos um aumento das emissões na Braskem Idesa.
SOx: Redução na emissão de SOx da Q2 RS em  função tempo de operação (devido ao ciclo de baixa e evento climático ocorrido no mês de maio) e consequentemente menor consumo de combustível e emissões.
COV's: Ações de padronização dos inventários, conforme estabelecido no MO5 Eco eficiência operacional, levou a ajustes conceituais das fontes consideradas e da métrica de cálculo.
HAP: Aumento da emissão de Poluentes atmosféricos perigosos na regional BA (Q1, PE3 e PVC1 BA).
MP: Aumento da emissâo de material particulado devido a caldeiras em final de campanha.
Outras Emissões: Redução de outras emissões para regional BA e Braskem Idesa.</t>
  </si>
  <si>
    <t>305-7b. Origem dos fatores de emissão utilizados</t>
  </si>
  <si>
    <t>Environmental Protection Agency (EPA), Estados Unidos</t>
  </si>
  <si>
    <t>305-7c. Padrões, metodologias, premissas, ferramentas de calculo utilizadas</t>
  </si>
  <si>
    <t>As metodologias utilizadas são recomendadas pelos órgãos ambientais locais. Onde não há medição, são utilizadas estimativas (fatores de emissão) baseadas em métodos reconhecidos, como por exemplo AP-42 do US EPA. Os requisitos de compilação do relato foram contemplados.</t>
  </si>
  <si>
    <t>GRI 306 | Resíduos</t>
  </si>
  <si>
    <t>GRI 306-1 Geração e impactos relevantes relacionado a resíduos</t>
  </si>
  <si>
    <t>306 -1a Entradas, atividades e saídas que levam ou podem levar a esses impactos</t>
  </si>
  <si>
    <t>Os resíduos na Braskem são monitorados em sua geração e destinação, categorizados como resíduos perigosos e não perigosos. Os resíduos considerados são aqueles gerados dentro das suas unidades ou em locais sobre a sua gestão. Os resíduos gerados por empresas terceiras na prestação dos serviços para a Braskem são de responsabilidade da mesma, estando essa obrigação registrada em contrato. O sistema de Gerenciamento de Resíduos Sólidos e Semissólidos na Braskem visa assegurar a homogeneização de procedimentos, práticas, e aplicação de ferramentas relacionadas com a Gestão de Resíduos, incluindo o levantamento de inventário, caracterização e sua classificação de forma. Buscando atender os requisitos legais aplicáveis e as melhores práticas, a Braskem preza por atender a ordem de prioridade para a gestão dos resíduos: 1. Não-geração; 2. Redução; 3. Reutilização; 4. Tratamento de resíduos; 5. Destinação final ambientalmente adequada dos rejeitos. O atendimento à ordem apresentada busca reduzir os custos de tratamento de resíduos; atingir índices crescentes de eco eficiência (Benchmark); e prevenir passivos ambientais. Os dados quantitativos da geração de resíduo são monitorados e avaliados mensalmente através do registro no sistema interno (BPC). A equipe de SSMA Corporativo consolida os dados de todas as unidades industriais em um dado unificado Braskem, que é acompanhado mensalmente e reportado em relatório interno. Para os dados quantitativos, existem metais mensais e anuais, que são acompanhadas pelas lideranças.</t>
  </si>
  <si>
    <t>GRI 306-2 Gestão de impactos significativos relacionados aos resíduos</t>
  </si>
  <si>
    <t>Todas as unidades de negócio da Braskem devem gerenciar os resíduos desde a origem até a disposição final de acordo com os requisitos legais aplicáveis e os requisitos de redução de riscos da Braskem (BRK-GST-00-000140-EN - ENVIRONMENTAL MANAGEMENT) da seguinte forma: Os locais de armazenamento ou industriais devem manter um ambiente de resíduos perigosos e não perigosos. inventário para facilitar processos de melhoria e apoiar requisitos de relatórios externos/internos - Este inventário deve conter, no mínimo: Fontes de resíduos; Quantidades geradas; Destino e método de descarte; e Quantidades de descarte. As instalações onde os resíduos são manuseados ou armazenados devem garantir a implementação de salvaguardas eficazes para evitar impactos ambientais negativos. Transporte e Destino: O país e/ou as unidades de negócios devem garantir que as empresas que manuseiam, transportam, armazenam e/ou tratam resíduos sejam periodicamente avaliadas e aprovadas de acordo com os requisitos legais ou técnicos. As unidades do país e/ou de negócios devem estabelecer procedimentos para manuseio, transporte, armazenamento e/ou tratamento de resíduos.
No Brasil, os Planos de Gerenciamento de Resíduos Sólidos (PGRS) das Unidades Industriais atendem ao disposto na Política Nacional de Gerenciamento de Resíduos Sólidos – Lei 12.305/2010 e são todos devidamente cumpridos. Os PGRS são apresentados ao órgão ambiental, conforme previsto na legislação. Os resíduos gerados por empresas terceiras na prestação dos serviços para a Braskem são de responsabilidade da mesma, estando essa obrigação registrada em contrato.
As unidades industriais possuem diversas iniciativas, dentro da rotina operacional de cada processo. Dentre as medidas tomadas, podemos destacar:
- Logística reversa de embalagens dos insumos utilizados nos próprios processos;
- Reaproveitamento interno de resíduos;
- Venda de resíduos como matéria prima para outros processos;
- Economia circular: envio de sucata de plástico para o Wenew (novo ecossistema de circularidade da empresa);
- Campanhas educativas, como a Semana do meio ambiente;
- Coleta seletiva (segregação e descarte correto);
- Busca por alternativas de tratamento para reduzir envio de resíduos pra aterros.</t>
  </si>
  <si>
    <t>306-3 - Resíduos gerados</t>
  </si>
  <si>
    <t>306-3a. Peso total de resíduos gerados, em toneladas, e discriminação desse total por composição dos resíduos.</t>
  </si>
  <si>
    <t>Total industrial (t)</t>
  </si>
  <si>
    <t>Perigoso</t>
  </si>
  <si>
    <t>Não perigoso</t>
  </si>
  <si>
    <t>Total remediação (t)</t>
  </si>
  <si>
    <t>306-3b. Informações contextuais necessárias para compreender os dados e como eles foram compilados. Gases incluídos no cálculo</t>
  </si>
  <si>
    <t>O ecoindicador de geração de resíduos sólidos acumulados pela Braskem no ano 2,88kg/t ficou 14,4% abaixo do PA de 3,36kg/t e 18,8% abaixo em relação ao desempenho do ano anterior (3,55 kg/t). Destaque para a menor geração nos projetos de remediação de 0,09kg/t, que ficou 47,9% abaixo frente à meta projetada de 0,16kg/t.
Considerando apenas os resíduos industriais, o ecoindicador 2,79kg/t ficou 12,7% abaixo do PA de 3,20kg/t, com destaque para Regional BA (-41,6%), SP (-24,3%) e RJ (-15,9%). Destaque para Regional BA (Alteração de escopo da manutenção e postergação de intervenções de tanques, e melhorias operacionais na limpeza de bacia na Q1BA e postergação do Projeto Drenagem na PE3 BA), Regional SP (Menor geração de resíduos de manutenção e limpeza na Q3 ABC) e RJ (Menor geração na Q4 DCX). Foram gerados 45,18MM kg de resíduos no ano. As plantas no Brasil geraram 38,10MM kg de resíduos, dos quais 1,34MM kg foram resíduos de remediação.
Para 2025, a meta de geração de resíduos é 3,97 kg/t.</t>
  </si>
  <si>
    <t>306-4 - Resíduos não destinados para disposição final</t>
  </si>
  <si>
    <t>306-4a. Peso total dos resíduos não destinados para disposição em toneladas métricas e uma discriminação desse total por composição dos resíduos.</t>
  </si>
  <si>
    <t>306-4b.Peso total dos resíduos perigosos não destinados para disposição em toneladas métricas e uma discriminação desse total pelas seguintes operações de recuperação</t>
  </si>
  <si>
    <t>Preparação para reutilização</t>
  </si>
  <si>
    <t>Reciclagem</t>
  </si>
  <si>
    <t>Outras operações de recuperação</t>
  </si>
  <si>
    <t>306-4c. Peso total dos resíduos não perigosos não destinados para disposição em toneladas métricas e uma discriminação desse total pelas seguintes operações de recuperação</t>
  </si>
  <si>
    <t>306-4d. Para cada operação de recuperação citada nos Conteúdos 306-4-b e 306-4-c, uma discriminação do peso total em toneladas métricas dos resíduos perigosos e dos resíduos não perigosos não destinados para disposição:</t>
  </si>
  <si>
    <t>Dentro da organização</t>
  </si>
  <si>
    <t>Total Perigoso (t)</t>
  </si>
  <si>
    <t>Total Não Perigoso (t)</t>
  </si>
  <si>
    <t>Fora da organização</t>
  </si>
  <si>
    <t>306-4e. Informações contextuais necessárias para a compreensão dos dados relatados e como os dados foram compilados.</t>
  </si>
  <si>
    <t>Segue o Guidebook Indicadores de SSMA (publicado no Portal do Intelius)</t>
  </si>
  <si>
    <t>306-5 - Resíduos destinados para disposição final</t>
  </si>
  <si>
    <t>306-5a. Peso total dos resíduos não destinados para disposição em toneladas métricas e uma discriminação desse total por composição dos resíduos.</t>
  </si>
  <si>
    <t>306-5b.Peso total dos resíduos perigosos destinados para disposição em toneladas métricas e uma discriminação desse total pelas seguintes operações de disposição</t>
  </si>
  <si>
    <t>Incineração (com recuperação de energia)</t>
  </si>
  <si>
    <t>Incineração (sem recuperação de energia)</t>
  </si>
  <si>
    <t>Aterro</t>
  </si>
  <si>
    <t>Outras operações de disposição</t>
  </si>
  <si>
    <t>306-5c. Peso total dos resíduos não perigosos destinados para disposição em toneladas métricas e uma discriminação desse total pelas seguintes operações de disposição</t>
  </si>
  <si>
    <t>306-5d. Para cada operação de disposição citada nos Conteúdos 306-5-b e 306-5-c, uma discriminação do peso total em toneladas métricas dos resíduos perigosos e dos resíduos não perigosos destinados para disposição</t>
  </si>
  <si>
    <t>GRI 308 | Avaliação Ambiental de Fornecedores</t>
  </si>
  <si>
    <t>308-1 Novos fornecedores selecionados com base em critérios ambientais</t>
  </si>
  <si>
    <t>308-1a. Percentual de novos fornecedores que foram selecionados com base em critérios ambientais.</t>
  </si>
  <si>
    <t>Em 2021, realizamos o ajuste das premissas para este indicador, que se mantém no mesmo formato em 2024. A avaliação socioambiental abrange 100% dos novos fornecedores contratados, uma vez que todo novo fornecedor é avaliado em um fluxo padrão de entrada na companhia, que inclui a análise de aspectos socioambientais. Esta análise se dá nas seguintes etapas: (i) no cadastro, em que é feito o mapeamento de mídias precedentes sobre controvérsias ambientais e sociais; e (ii) na due dilligence, aplicada conforme grau de risco do novo parceiro, que realiza o levantamento de impactos socioambientais que possam ter sido causados pelo fornecedor em suas atividades. Para além disso, todo novo fornecedor adere o Código de Conduta para Terceiros da Braskem, que inclui condutas esperadas em relação a aspectos socioambientais.
Em 2024, também avançamos na avaliação da Ecovadis, alcançando o engajamento de 687 fornecedores, aumento de 35% em relação ao ano anterior. Além disso, contamos com quase 120 empresas avaliadas na plataforma CDP Supply Chain e realizamos um treinamento para capacitá-las sobre a importância do processo na gestão de riscos hídricos e climáticos, com a participação de aproximadamente 50 fornecedores.
Também tivemos a quarta edição do evento Supplier Sustainability Recognition, que visa reconhecer fornecedores destaques na gestão da sustentabilidade e qualidade, estimulando assim práticas sustentáveis na cadeia upstream. Foram 31 fornecedores reconhecidos em 5 categorias diferentes: Meio Ambiente, Compras Sustentáveis, Melhor Performance Socioambiental, Trabalhista e Direitos Humanos e de Qualidade.
E fortalecemos a adoção de critérios socioambientais como parte da seleção de fornecedores em processo de concorrência. Foram em torno de 17 bids importantes, considerando o desempenho ESG como um dos pilares de avaliação na composição final de performance para escolha da empresa selecionada, fomentando a adoção de práticas ambientais, sociais e de governança para potenciais fornecedores da companhia.</t>
  </si>
  <si>
    <t>308-2 - Impactos ambientais negativos na cadeia de fornecedores e medidas tomadas</t>
  </si>
  <si>
    <t>308-2a. Número de fornecedores avaliados com relação aos impactos ambientais.</t>
  </si>
  <si>
    <t>118 fornecedores avaliados no programa CDP Supply Chain
687 fornecedores avaliados no programa da Ecovadis
Ambos programas consideram fornecedores críticos e ativos</t>
  </si>
  <si>
    <t>308-2b. Número de fornecedores identificados como causadores de impactos ambientais negativos reais e potenciais.</t>
  </si>
  <si>
    <t>Informação indisponível</t>
  </si>
  <si>
    <t xml:space="preserve">A Braskem definirá uma estratégia para determinar, a partir destas avaliações, se há impacto e que tipo (real ou potencial) </t>
  </si>
  <si>
    <t>308-2c. Impactos ambientais negativos significativos – reais e potenciais – identificados na cadeia de fornecedores.</t>
  </si>
  <si>
    <t>308-2d. Percentual de fornecedores identificados como causadores de impactos ambientais negativos – reais e potenciais – com os quais foram acordadas melhorias como decorrência da avaliação realizada.</t>
  </si>
  <si>
    <t>308-2e. Percentual de fornecedores identificados como causadores de impactos ambientais negativos significativos – reais e potenciais – com os quais a organização encerrou as relações de negócios em decorrência da avaliação e as razões que motivaram esse encerramento.</t>
  </si>
  <si>
    <t>GRI 401 | Emprego</t>
  </si>
  <si>
    <t>401-1 - Novas contratações e rotatividade de empregados</t>
  </si>
  <si>
    <t>401-1a. Número total e taxa de novas contratações de empregados durante o período coberto pelo relatório, discriminados por faixa etária, gênero e região.</t>
  </si>
  <si>
    <t>Número total de contratações (Global)</t>
  </si>
  <si>
    <t>&lt;= 30 anos</t>
  </si>
  <si>
    <t>31-50 anos</t>
  </si>
  <si>
    <t>&gt;= 50 anos</t>
  </si>
  <si>
    <t>Número total de contratações (Brasil)</t>
  </si>
  <si>
    <t>Número total de contratações (Estados Unidos)</t>
  </si>
  <si>
    <t>Número total de contratações (Alemanha)</t>
  </si>
  <si>
    <t>Número total de contratações (México)</t>
  </si>
  <si>
    <t>Número total de contratações (Holanda)</t>
  </si>
  <si>
    <t>Número total de contratações (Demais países)</t>
  </si>
  <si>
    <t>Taxa de contratações (Global)</t>
  </si>
  <si>
    <t>Taxa de contratações (Brasil)</t>
  </si>
  <si>
    <t>Taxa de contratações (Estados Unidos)</t>
  </si>
  <si>
    <t>Taxa de contratações (Alemanha)</t>
  </si>
  <si>
    <t>Taxa de contratações (México)</t>
  </si>
  <si>
    <t>Taxa de contratações (Holanda e demais países)</t>
  </si>
  <si>
    <t>401-1b. Número total e taxa de rotatividade de empregados durante o período coberto pelo relatório, discriminados por faixa etária, gênero e região.</t>
  </si>
  <si>
    <t>Número total de desligamentos</t>
  </si>
  <si>
    <t>Número total de desligamentos (Brasil)</t>
  </si>
  <si>
    <t>Número total de desligamentos (Estados Unidos)</t>
  </si>
  <si>
    <t>Número total de desligamentos (Alemanha)</t>
  </si>
  <si>
    <t>Número total de desligamentos (México)</t>
  </si>
  <si>
    <t>Número total de desligamentos (Escritórios internacionais)</t>
  </si>
  <si>
    <t xml:space="preserve">Taxa de desligamentos </t>
  </si>
  <si>
    <t>Taxa de desligamentos (Brasil)</t>
  </si>
  <si>
    <t>Taxa de desligamentos (Estados Unidos)</t>
  </si>
  <si>
    <t>Taxa de desligamentos (Alemanha)</t>
  </si>
  <si>
    <t>Taxa de desligamentos  (México)</t>
  </si>
  <si>
    <t>Taxa de desligamentos (Escritórios internacionais)</t>
  </si>
  <si>
    <t>Número total de desligamentos voluntários</t>
  </si>
  <si>
    <t>Número total de desligamentos voluntários  (Brasil)</t>
  </si>
  <si>
    <t>Número total de desligamentos voluntários (Estados Unidos)</t>
  </si>
  <si>
    <t>Número total de desligamentos voluntários  (Alemanha)</t>
  </si>
  <si>
    <t>Número total de desligamentos voluntários (México)</t>
  </si>
  <si>
    <t>Número total de desligamentos voluntários  (Escritórios Internacionais)</t>
  </si>
  <si>
    <t>Taxa de desligamentos voluntários</t>
  </si>
  <si>
    <t>Taxa de desligamentos voluntários (Brasil)</t>
  </si>
  <si>
    <t>Taxa de desligamentos voluntários (Estados Unidos)</t>
  </si>
  <si>
    <t>Taxa de desligamentos voluntários (Alemanha)</t>
  </si>
  <si>
    <t>Taxa de desligamentos voluntários (México)</t>
  </si>
  <si>
    <t>Taxa de desligamentos voluntários 
(Escritórios Internacionais)</t>
  </si>
  <si>
    <t>401-2 - Benefícios oferecidos a empregados em tempo integral que não são oferecidos a empregados temporários ou de período parcial</t>
  </si>
  <si>
    <t>401-2a. Benefícios que são padrão para os empregados em tempo integral da organização, mas não são oferecidos a empregados temporários ou de período parcial, discriminados por unidades operacionais importantes. Esses benefícios incluem, no mínimo:</t>
  </si>
  <si>
    <t>Benefícios oferecidos para empregados</t>
  </si>
  <si>
    <t>Obrigatório pela legislação local</t>
  </si>
  <si>
    <t>Escopo do benefício 
(ex. Integrantes e familiares, aprendizes e estagiários)</t>
  </si>
  <si>
    <t>Local</t>
  </si>
  <si>
    <t>Seguro de vida</t>
  </si>
  <si>
    <t>Sim (em Acordos Coletivos)</t>
  </si>
  <si>
    <t>Integrantes, aprendizes e estagiários</t>
  </si>
  <si>
    <t>Seguros Opcionais: Seguro Opcional de Acidentes Pessoais e Seguro Opcional Suplementar</t>
  </si>
  <si>
    <t>Integrantes e aprendizes</t>
  </si>
  <si>
    <t>Plano de Saúde</t>
  </si>
  <si>
    <t>Integrantes e dependentes legais, aprendizes e estagiários</t>
  </si>
  <si>
    <t>Assistência Odontológica</t>
  </si>
  <si>
    <t>Integrantes e dependentes legais</t>
  </si>
  <si>
    <t>Auxílio deficiência e invalidez</t>
  </si>
  <si>
    <t>Integrantes</t>
  </si>
  <si>
    <t>Licença maternidade</t>
  </si>
  <si>
    <t>Ampliação de licença maternidade (60 dias além dos 120 dias legais)</t>
  </si>
  <si>
    <t>Sim (em Acordos Coletivos) demais localidades e por Liberalidade no escritório de São Paulo (Pinheiros One)</t>
  </si>
  <si>
    <t>Licença paternidade</t>
  </si>
  <si>
    <t>Vale Refeição</t>
  </si>
  <si>
    <t>Vale Alimentação</t>
  </si>
  <si>
    <t>Fretado</t>
  </si>
  <si>
    <t>Coroa de flores</t>
  </si>
  <si>
    <t>Previdência Privada</t>
  </si>
  <si>
    <t>Empréstimo Consignado</t>
  </si>
  <si>
    <t>Cartão Natal</t>
  </si>
  <si>
    <t>Cesta de Natal</t>
  </si>
  <si>
    <t>Auxílio Educação</t>
  </si>
  <si>
    <t>Homenagem por tempo de casa</t>
  </si>
  <si>
    <t>Auxílio Creche</t>
  </si>
  <si>
    <t>Auxílio Filho Especial</t>
  </si>
  <si>
    <t>Auxílio Conectividade</t>
  </si>
  <si>
    <t xml:space="preserve">Kit de Ergonomia </t>
  </si>
  <si>
    <t>401-2b. A definição usada para "unidades operacionais importantes"</t>
  </si>
  <si>
    <t>Unidade operacional relevante com base na maior participação de integrantes no total, ou seja, as unidades do Brasil</t>
  </si>
  <si>
    <t>401-3  Licença maternidade/paternidade</t>
  </si>
  <si>
    <t>401-3a. Número total de empregados com direito a tirar licença maternidade/paternidade, discriminados por gênero</t>
  </si>
  <si>
    <t>Mulher</t>
  </si>
  <si>
    <t>Homem</t>
  </si>
  <si>
    <t>401-3b. Número total de empregados que tiraram licença maternidade/paternidade, discriminados por gênero.</t>
  </si>
  <si>
    <t>401-3c. Número total de empregados que retornaram ao trabalho depois do término da licença maternidade/paternidade, discriminados por gênero.</t>
  </si>
  <si>
    <r>
      <rPr>
        <b/>
        <sz val="14"/>
        <rFont val="Aptos Narrow"/>
        <family val="2"/>
        <scheme val="minor"/>
      </rPr>
      <t>Não aplicável |</t>
    </r>
    <r>
      <rPr>
        <sz val="14"/>
        <rFont val="Aptos Narrow"/>
        <family val="2"/>
        <scheme val="minor"/>
      </rPr>
      <t xml:space="preserve"> A Braskem não consolida o número de empregados homens que retornaram ao trabalho, uma vez que a questão é material para mulheres.</t>
    </r>
  </si>
  <si>
    <t>401-3d. Número total de empregados que retornaram ao trabalho depois do término da licença maternidade/paternidade e continuaram empregados doze meses após seu retorno ao trabalho, discriminados por gênero.</t>
  </si>
  <si>
    <t>401-3e. Taxas de retorno ao trabalho e retenção de empregados que tiraram licença maternidade/ paternidade, discriminadas por gênero.</t>
  </si>
  <si>
    <t>GRI 402 | Relações de Trabalho</t>
  </si>
  <si>
    <t>402-1 - Prazo mínimo de aviso sobre mudanças operacionais</t>
  </si>
  <si>
    <t>As normas coletivas de trabalho são de caráter público e registradas e arquivadas/protocoladas junto às Secretaria de Relações do Trabalho (Ministério do Trabalho e Emprego), onde podem ser acessadas pelos interessados. Não há prazo mínimo para notificação ou divulgação. A Empresa mantém como prática comunicar aos integrantes, as informações sobre os acordos/convenções coletivas de trabalho  imediatamente após serem firmados.
Adicionalmente, na Braskem, todos e acordos e convenções coletivas de trabalho são também disponibilizados no Workplace (portal de acesso pelos integrantes de informações diversas da Empresa), possibilitando que qualquer integrante tenha acesso de imediato a todas as informações das negociações firmadas pela Empresa, Sindicato Patronais e Sindicatos dos Trabalhadores.
Anualmente, a meta é sempre renovar os Instrumentos Coletivos de Trabalho vigentes que vencerão ao longo do ano, de forma a equacionar os objetivos da Empresa com as necessidades dos integrantes, mantendo relações respeitosas com os seus representantes legais.
A Braskem mantém uma prática de diálogo constante com as Entidades Sindicais na linha preventiva. Assim, em situações por exemplo de fechamento de uma unidade, contatamos os Sindicatos e, caso necessário, alinhamos algumas condições especiais no sentido minimizar impactos sociais aos trabalhadores.</t>
  </si>
  <si>
    <t>]</t>
  </si>
  <si>
    <t>GRI 403 | Saúde e Segurança de Trabalho</t>
  </si>
  <si>
    <t>GRI 403-1 Sistema de gestão de saúde e segurança do trabalho</t>
  </si>
  <si>
    <t xml:space="preserve">O sistema de gestão de Segurança, Saúde e Meio Ambiente da Braskem compõe o Pilar de SSMA do Sistema de Gestão Global da Braskem, o Intelius. O Sistema de Gestão da Braskem foi criado e implementado logo no início das operações da empresa e passou por diversas revisões ao longo dos anos, tendo sido criado usando-se o conceito do PDCA das normas internacionais ISO 45.000 (Gestão de Segurança e Saúde Ocupacional), ISO 14.000 (Gestão Ambiental) e ISO 9.000 (Gestão da Qualidade).
O sistema de gestão de Segurança e Saúde, pilar do Intelius, foi criado a partir das normas mencionadas anteriormente, que são internacionalmente reconhecidas para a gestão de riscos para a segurança e saúde, meio ambiente e qualidade, respectivamente. Abrange todos as plantas industriais, escritórios, centros de pesquisa e terminais marítimos nos países onde a Braskem tem atividades.
O escopo do sistema de gestão de Segurança e Saúde do Intelius abrange empregados e trabalhadores que não são empregados (prestadores de serviços) mas cujo trabalho e/ou local de trabalho é controlado pela organização.
O sistema de gestão da Braskem não é aplicado aos trabalhadores que não são empregados na Braskem nos casos em que haja a definição, via contrato, de um acordo de "transferência de controle da gestão" para a empresa contratada. Isto se aplica tipicamente para projetos de construção ("greenfields" ou "brownfields" com uma clara definição de "local de trabalho"), ou em prestação de serviços fora de instalações da Braskem.
A equipe do SSMA Corporativo, área responsável pelo pilar de SSMA do Intelius, é composta por trabalhadores empregados (integrantes da Braskem), sendo sua grande maioria formada for engenheiros ambientais, de segurança do trabalho, médicos do trabalho e empregados de outras especialidades, e é responsavel pela gestão deste sistema. As disciplinas de Segurança do Trabalho e Saúde Ocupacional acompanham mensalmente o desempenho global através de KPI padronizados. Já nos sites onde a Braskem tem operações industriais, há uma equipe de SSMA local composta por trabalhadores empregados que faz o acompanhamento das atividades de SSMA e indicadores de desempenho. Anualmente são estabelecidas metas globais seguindo-se o princípio da melhoria contínua. O Intelius é um sistema de gestão global. Seus requisitos aplicam-se tanto para empregados da propria Braskem como para trabalhadores que não são empregados (prestadores de serviços).
Anualmente há um ciclo de auditorias liderado pela equipe do Intelius em todas as plantas industriais e que tem como objetivo avaliar o grau de aderência ao sistema de gestão de Segurança, Saúde e Meio Ambiente, avaliando a conformidade e identificando oportunidades de melhoria. Como resultado das auditorias, diretrizes, padrões globais e outros documentos podem ser revisados de maneira a assegurar a melhoria contínua.
O Pilar de SSMA do Intelius utiliza, para garantir a melhoria contínua, os resultados do plano de auditorias global, a análise crítica global anual realizada pelo SSMA Corporativo, que contém a análise dos indicadores de desempenho e, eventualmente, o aprendizado decorrente de algum incidente de segurança do trabalho ou doença ocupacional.
A Braskem é signatária do Programa Atuação Responsável, criado pela Abiquim (Associação Brasileira da Indústria Química) e segue no Brasil os requisitos do Sistema de Gestão do programa Atuação Responsável, que também está organizado com base no conceito do PDCA. </t>
  </si>
  <si>
    <t>GRI 403-2 Identificação de periculosidade, avaliação de riscos e investigação de incidentes</t>
  </si>
  <si>
    <t xml:space="preserve">
As atividades que são realizadas nas instalações industriais da  Braskem podem ser classificadas como rotineiras ou não-rotineiras. As atividades rotineiras em geral estão catalogadas e tem o seu passo-a-passo definido e os riscos à segurança e saúde de cada etapa identificados e avaliados através de uma AST (Análise de Segurança de Tarefa, ou Job Safety Analysis, em inglês). As atividades não-rotineiras têm estes riscos identificados e avaliados antes de sua execução pela equipe de executantes no local onde a atividade será executada.
As atividades que são previamente classificadas como de alto risco para a segurança do trabalho, sejam elas rotineiras ou não, são conhecidas como atividades críticas à vida e incluem: entrada em espaços confinados, trabalho em altura, movimentação de cargas, trabalho a quente, excavações, trabalho com equipamentos energizados, hidrojateamento (hydroblasting, em inglês), abertura de linhas e equipamentos, e bloqueio de energias perigosas (LOTO - Lockout and Tagout, em inglês). Nestes casos, as atividades devem ser precedidas de uma Permissão de Trabalho, ou PT. Algumas permissões de trabalho são acompanhadas por um check-list. Um exemplo é um check-list para montagem de andaimes, que acompanha a PT de trabalho em altura.
As AST são elaboradas por integrantes da Braskem ou pelos prestadores de serviços e tem a anuência dos participantes. De maneira semelhante, as PTs são aprovadas em campo por integrantes da Braskem e pelos prestadores de serviços, quando aplicável.
Em ambos os casos (rotineiras e não rotineiras), tanto a equipe que faz a programação das atividades, quanto a equipe que realiza a identificação dos perigos procura, sempre que possível, aplicar os conceitos da hierarquia de controles, identificando os perigos, substituindo-os ou reduzindo-os sempre que possível, especialmente nas atividades de manutenção. As análises de risco e o uso de procedimentos e checklists são medidas administrativas e definem, entre outros, o uso de EPI, constituindo-se este último a ferramenta de proteção do trabalhador. É neste momento que também se avaliam a implementação de outras medidas, com a inclusão de novos controles de engenharia e novas medidas administrativas.
As equipes de trabalhadores da Braskem são treinadas para a realização das identificações de perigo e avaliação de riscos de suas próprias atividades, enquanto os trabalhadores que não são empregados são os responsáveis por esta etapa em suas atividades, já que são os detentores do conhecimento de tais atividades.
A qualidade das ferramentas listadas acima é garantida através de auditorias internas realizadas pelas próprias plantas ou auditorias realizadas por áreas Corporativas, além de que todos os trabalhadores devem ser obrigatoriamente qualificados antes da realização de qualquer tarefa. Além das auditorias, há rotinas de inspeções regulares em campo que tem a finalidade de verificar as avaliações de riscos, entre outros objetivos. Estas ferramentas podem gerar a necessidade da revisão das identificações de perigos e avaliações de riscos, bem como podem sugerir a mudança de procedimentos de trabalho, equipamentos e ferramentas.
A Braskem também identifica os perigos e avalia os riscos das atividades de operação através das técnicas de PHA (Process Hazard Analysis), ou Análise de Riscos para a Segurança dos Processos, que são realizadas por equipes multidisciplinares com frequências definidas. Neste caso, identificam o potencial de incidentes de segurança do processo, que podem ou não resultar em lesões ou doenças nos trabalhadores, e eventualmente impactos ambientais.
Além desta classificação, as "barreiras" (de proteção para a segurança do processo) e equipamentos ou instrumentação de processo tem uma classificação própria definindo seu grau de criticidade.
Os trabalhadores são sempres incentivados a relatar situações de perigo durante a execução de suas atividades para seus líderes, que devem tomar as ações cabíveis. Quando necessário, os trabalhadores podem exercer o direito de recusa diante de situações de risco grave e iminente. Além disso, a Braskem dispõe do canal da Ouvidoria para que trabalhadores da Braskem ou contratados possam reportar casos possíveis de represália, de maneira anônima ou não, e que serão devidamente investigados.
Os riscos relacionados ao trabalho e situações perigosas podem ser reportados de algumas maneiras, a começar pelo relato verbal ao líder responsável pela área onde a situação foi encontrada. Há também processos formais de relatos de desvios, que incluem situações perigosas, que podem ser registrados em formulários (papel) ou preenchidos eletronicamente, e que são classificados e avaliados na sequência, passando por um processo de acompanhamento e gestão.
Os trabalhadadores são incentivados a registrar desvios, já que são através deles (mas não exclusivamente) que se promove a melhoria do sistema de gestão.
Por fim, há os canais da Ouvidoria da Braskem caso seja necessário relatar algum tipo de problema, conforme descrito anteriormente.
As Regras que Salvam Vidas contém uma série de comportamentos e atitudes esperadas para empregados e trabalhadores contratados no que se refere à prevenção de acidentes e preservação da saúde e integridade pessoal. Entre elas, destacam-se as regras que definem que a responsabilidade geral pela segurança é de todos (regra 1), e a regra 12 sobre relato de incidentes, cujo texto é "nós comunicados, registramos e investigamos eventos indesejáveis para evitar a recorrência e promover o aprendizado da empresa".
O processo de investigação de incidentes é feito por equipes multidisciplinares e tem por objetivo a determinação das causas. Sempre que possível, as ações corretivas das investigações se apoiam na hierarquia de controles buscando eliminar os perigos, atenuá-los, até finalmente a adoção de medidas administrativas ou uso de EPI. Como resultado das investigações análises de risco e procedimentos de trabalho podem ser revisados.</t>
  </si>
  <si>
    <t>GRI 403-3 Serviços de saúde do trabalho</t>
  </si>
  <si>
    <t xml:space="preserve">Na Braskem, a área de Saúde Ocupacional possui uma gerência corporativa global. Tem íntima relação com as áreas de segurança e higiene ocupacional, promovendo a integração, pois os riscos mapeados e controlados por uma área são monitorados pela outra, por meio da avaliação dos riscos ambientais e o perfil de saúde do trabalhador. A área de saúde ocupacional é responsável pelo cumprimento dos requisitos legais, atendimento médico eletivo, urgência e emergência, além de ações de promoção da saúde e prevenção de doenças. 
Em relação às equipes voltadas para o atendimento médico dos integrantes e terceiros, 100% das unidades da Braskem contam com atendimento médico no local de trabalho, facilitando o acesso e a vigilância da saúde dos trabalhadores. Escritórios remotos, onde temos entre um e dez funcionários são assistidos pela equipe corporativa do escritório de São Paulo (sede da Braskem). 
A estrutura de serviços de saúde da Braskem é composta por médicos e enfermeiros do trabalho próprios, com larga experiência em áreas industriais químicas e petroquímicas. Além disso, também conta com técnicos de enfermagem e auxiliares administrativos para apoio as atividades de atendimento. Dependendo do número de funcionários da unidade, o serviço é ampliado com a contratação de profissionais de saúde terceiros, entre eles médicos, enfermeiros, técnicos de enfermagem, psicólogos, psiquiatras, fisioterapeutas, fonoaudiólogos, nutricionistas e educadores físicos.?É importante ressaltar que a Braskem busca sempre ser supra legalista, tendo em seu quadro de funcionários, normalmente, um número de profissionais em quantidade superior ao definido na exigência legal, além do sigilo de informações que rege o próprio código de ética de cada profissional em seu respectivo órgão regulador.  
Em 2024 foi implementado os Termos de Consentimento, de acordo com a LGPD (Lei Geral de Proteção de Dados), com o objetivo de informar os integrantes sobre as condições e práticas relativas ao tratamento de seus dados pessoais pela Braskem, em relação à realização de exames de Qualidade de Vida, de participações em Programas e Campanhas gerais de Saúde.  
As instalações dos nossos centros médicos nas unidades contam com uma estrutura completa com recepção, espera, sala de coleta de exames complementares, sala de audiometria, sala de emergência, consultórios médicos e de enfermagem, sala de amamentação e todos os materiais e medicamentos necessários para atendimentos emergências, clínicos e ocupacionais. Algumas unidades contam com academias, salas de reabilitação e pilates. 
Em 2024 foi implantado um projeto piloto na nossa regional em São Paulo com uma equipe de Atenção Primária em Saúde, médico, enfermeiro, nutricionista e psicólogo. O objetivo é ampliar o atendimento ocupacional, com navegação e coordenação do cuidado. 
As equipes são constantemente treinadas e auditadas pelos sistemas de gestão da empresa. </t>
  </si>
  <si>
    <t>GRI 403-4 Participação dos trabalhadores, consulta e comunicação aos trabalhadores referentes a saúde e segurança do trabalho</t>
  </si>
  <si>
    <t>A Política e princípios do SSMAQP (Saúde, Segurança, Meio Ambiente, Qualidade e Produtividade) definem os compromissos e expectativas de SSMA dentro da estrutura cultural da Braskem. Um princípio cultural básico que apoia o Pilar SSMA é Engajar a Cultura. Este princípio define que "Líderes e membros da equipe estão engajados em um diálogo SSMA honesto e aberto sem repercussão". Os sucessos e contribuições do SSMA são reconhecidos e mecanismos são estabelecidos para garantir a responsabilidade pelo cumprimento das responsabilidades atribuídas e expectativas de desempenho. Os membros da equipe trabalham ativamente como uma equipe para melhorar o desempenho da SSMA (por exemplo, participação na análise de perigos do processo, investigações de incidentes, auditorias etc.).
Os trabalhadores, participam direta ou indiretamente do planejamento das atividades exercidas e de sua análise de riscos. Toda atividade operacional ou de manutenção tem uma análise riscos (utiliza-se a ferramenta AST - Análise de Segurança de Tarefas), que é elaborada pelos executantes da tarefa, sejam eles integrantes da Braskem ou prestadores de serviços, ou têm um procedimento escrito, também preparado pelos executantes. Além deste momento, os trabalhadores participam do preechimento de check-lists e Permissões de Trabalho, conforme descrito no item 403-2, após serem capacitados.
A Braskem tem comitês formais de segurança compostos por seus trabalhadores, em geral com reuniões com frequência mensal, a depender da legislação de cada país. Em geral são constituídos por trabalhadores indicados pela empresa e outros eleitos pelos trabalhadores. Estes comitês tem atribuições como, por exemplo, elaborar os mapas de riscos, auxiliar nas inspeções de segurança e saúde, e participar de investigações de acidentes, quando necessário. No Brasil tal comitê é a CIPA (Comissão Interna de Prevenção de Acidentes).
Em cada país onde a Braskem tem operações industriais, há comitês locais de SSMA. Alguns comitês de SSMA incluem a participação de prestadores de serviços, geralmente são mensais, e tem como objetivo compartilhar estatísticas, definir ações, compartilhar lições aprendidas e tem em sua agenda assuntos que podem ser compartilhados (não confidenciais), onde os líderes de prestadores de serviços podem participar. Já os comitês que incluem em sua pauta assuntos exclusivos da Braskem, sendo parte deles pode ser confidencial, são geralmente mensais e monitoram resultados e definem planos de ação. Em ambos casos, compartilham-se devios, não conformidades do sistema de gestão e lições aprendidas provenientes de acidentes ou doenças do trabalho, sempre que possível.
A alta liderança da Braskem, como qualquer empresa, tem comitês formais, em geral com frequência mensal, sendo alguns exclusivos para o Brasil enquanto outros são globais. Nestes forums são definidos objetivos e metas, discutem-se planos de ação de SSMA e diretrizes de trabalho corporativas.</t>
  </si>
  <si>
    <t>GRI 403-5 Capacitação de trabalhadores em saúde e segurança do trabalho</t>
  </si>
  <si>
    <t>A Braskem oferece capacitação em segurança e saúde do trabalho para seus empregados regularmente. Algumas capacitações tem como objetivo atender a requisitos legais de cada país onde a Braskem tem operações, enquanto uma parte é formada por programas ou iniciativas internas da empresa. 
Todas as capacitações em segurança e saúde do trabalho são oferecidas gratuitamente e ocorrem no horário de trabalho. Quando há exceções, todos os participantes recebem horas extras.
Algumas capacitações são oferecidas para os trabalhadores que não são empregados (terceiros), que em geral estão relacionadas a processos e procedimentos da Braskem que se aplicam a este público. Um exemplo é o treinamento inicial de segurança e saúde, conhecido como Treinamento Básico de Segurança (TBS), obrigatório para trabalhadores da Braskem e de empresas contratadas no seu primeiro dia de trabalho e que tem como objetivo apresentar algumas regras básicas de segurança e saúde.
As capacitações de SSMA seguem o conteúdo definido no requisito técnico ou na legislação, quando há tal definição. Entretanto, noss casos em que não há uma definição legal do conteúdo este é definido pela Braskem. O material de treinamento é elaborado pela equipe de SSMA da Braskem.
Cada país tem uma relação de treinamentos de SSMA por função. No caso do Brasil, por exemplo, indica-se quais treinamentos são obrigatórios e quais são opcionais, definição esta que é feita pelo líder direto. A frequência de treinamentos está definida na relação de treinamentos de SSMA e atende a frequência definida no requisito legal, quando aplicável, ou é definida pela Braskem nos demais casos.
A regra geral é que o instrutor seja um integrante da Braskem que tenha experiência no tema específico. Em alguns casos, o SSMA permite que o instrutor seja um prestador de serviços desde que seja qualificado para tal e aprovado pelo SSMA local.
As capacitações tem uma avaliação de reação ao seu final, e um teste para avaliação do conhecimeto adquirido. Além disso, há uma plataforma para a gestão de treinamentos que gerencia a frequência e participação nos treinamentos de SSMA.
Em 2024, capacitamos as equipes sobre conceitos de confiabilidade humana, dando continuidade aos treinamentos nos 4 países para "não líderes", totalizando cerca de pouco menos de 600 participantes, entre integrantes da Braskem e prestadores de serviços. Este número inclui os integrantes da Braskem que foram promovidos a cargos de liderança e àqueles recém contratados em cargos de liderança. Como parte do programa de Confiabilidade Humana, foram revisados os global standards de Segurança em Instalações Elétricas e Segurança com Veículos, incorporando conceitos de Confiabilidade Humana e o aprendizado de eventos anteriores.</t>
  </si>
  <si>
    <t>GRI 403-6  Promoção da saúde do trabalhador</t>
  </si>
  <si>
    <t xml:space="preserve">A área de saúde ocupacional é responsável pelas ações de promoção da saúde dos integrantes, bem como prevenção de doenças. Atua em sinergia com a área de P&amp;O, Segurança do Trabalho e Higiene Ocupacional. São promovidas ações para prevenção como campanhas de saúde, "lives", webinários, newsletters, além da realização de exames complementares com o objetivo de detecção precoce de doenças. A vacinação de gripe é realizada anualmente em todas as unidades e nos escritórios. Algumas unidades contam com atendimento psicológico, nutricional e de estímulo a atividade física com educadores físicos. Nossas unidades no sul do país contam com academias, centro de reabilitação e pilates, além de atendimento odontológico.
Para apoiar a promoção da saúde do integrante, a Braskem oferece seguro saúde e odontológico. Para as contratadas, a Braskem exige, por contrato de prestação de serviços, a disponibilização do plano de saúde.
Em 2022, a Braskem iniciou a construção de um Programa Global de Saúde Integral e Bem-Estar. Suportados por uma consultoria, iniciamos a construção do programa que foi dividida em 4 fases:
FASE I (VISÃO GERAL): Nesta fase foram realizadas entrevistas com as principais lideranças da Braskem (VPs) e formado grupos focais no Brasil, México, Europa e Estados Unidos com representantes das áreas de P&amp;O e HES. Foram realizados Workshops de Alinhamento de Expectativas e de Índice de Maturidade com os grupos e as regiões acima, contando também com a participação de representantes de outras áreas da empresa, em especial a industrial. Foram realizados um total de 8 Workshops.
FASE II (ASSESSMENT): Iniciamos o mapeamento das iniciativas e estruturas regionais dedicada ao tema de saúde e bem-estar, além da avaliação do questionário de saúde e estilo de vida com o objetivo de padronização do diagnóstico global (Heath Risk Assessment). Definimos a estratégia de Comunicação e Marketing, além de alinhamentos com as áreas Compliance &amp; Corporate Legal.
A FASE III (ESTRATÉGIA): Iniciou no 1ºT de 2023, onde avaliamos os resultados da FASE II para definir as ações que serão implantadas na FASE IV. Fase concluída e validada pelas lideranças. Foram definidas as premissas, os fatores críticos, as temáticas, indicadores, metas e governança do programa.
A FASE IV (IMPLANTAÇÃO): O lançamento do Programa aconteceu em 21 de maio de 2024, onde  exploramos as temáticas: Estímulo a Atividade Física, Estímulo a Nutrição Saudável, Estímulo à Realização de Exames Médicos Preventivos, Promoção da Saúde Financeira, Promoção da Saúde Mental e Promoção da Saude Bucal. Contamos com o estabelecimento da Governança Global, abrangendo Comitês Locais e o Steering Committe. A 1ª onda de sustentação do Programa analisou todas as iniciativas em curso nas regiões, o Programa foi disponibilizado e detalhado no Workplace para os integrantes com o BOOK de iniciativas de cada Regional, e na 2ª onda de sustentação implantamos a 1ª Campanha Global com foco no estímulo a atividade física, chamada Movimento é Saúde, com a participação de 1378 membros, sendo publicados 2.584 entre fotos e vídeos, contendo 34.256 engajamentos e 871 comentários.
A área de P&amp;O desenvolve importantes ações de promoção da saúde como o Cuidando da Gente e o Termômetro do Bem-Estar. Nosso objetivo é integrar, cada vez mais, todas as ações de promoção da saúde e prevenção de doenças, num só programa.
 </t>
  </si>
  <si>
    <t>GRI 403-7 Prevenção e mitigação de impactos de saúde e segurança do trabalho diretamente vinculados com relações de negócios</t>
  </si>
  <si>
    <t xml:space="preserve">A prevenção e mitigação de riscos é realizada através de ações de vigilância passiva da saúde ocupacional, a partir de informações sobre a demanda espontânea de integrantes que procuram os serviços médicos, vigilância ativa da saúde ocupacional, por meio de exames médicos dirigidos que incluam, além dos exames previstos na legislação, a coleta de dados sobre sinais e sintomas de agravos à saúde relacionados aos riscos ocupacionais. As principais ações são:
a) rastreamento e a detecção precocemente dos agravos à saúde relacionados ao trabalho;
b) do monitoramento de possíveis exposições excessivas a agentes nocivos ocupacionais;
c) realização dos exames médicos periódicos para verificar a aptidão de cada integrante para exercer suas funções ou tarefas;
d) avaliação da eficácia das medidas de prevenção adotadas na organização;
e) análise epidemiológicas e estatísticas sobre os agravos à saúde e sua relação com os riscos ocupacionais, bem como o afastamento de integrantes de situações de trabalho que possam comprometer sua saúde;
f) notificação de agravos relacionados ao trabalho, de acordo com a regulamentação;
g) acompanhamento de forma diferenciada o integrante cujo estado de saúde possa ser especialmente afetado pelos riscos ocupacionais.
O sistema de gestão Intelius contém ferramentas que permitem a identificação e prevenção de impactos à segurança e saúde do trabalhador. Os integrantes da Braskem e contratados são treinados no uso destas ferramentas, que se aplicam a todas as atividades da empresa, há um cronograma de aplicação de treinamento/reciclagem (em anexo). O Intelius prevê auditorias corporativas destas ferramentas, além de auditorias internas que ocorrem nas diversas plantas. 
 </t>
  </si>
  <si>
    <t>GRI 403-8 Trabalhadores cobertos por um sistema de gestão de saúde e segurança do trabalho</t>
  </si>
  <si>
    <t>O sistema de gestão de Segurança e Saúde da Braskem foi criado de maneira a atender os requisitos das normas internacionais ISO 9.001 (gestão da qualidade), ISO 14.001 (gestão de meio ambiente), e ISO 45.001 (gestão de segurança e saúde do trabalho). Seu escopo inclui 100% dos empregados da Braskem (cerca de 8.500) e 100% dos trabalhadores que não são empregados (terceiros), cujo número está ao redor de 18.000 pessoas. O ciclo de auditorias do sistema de gestão é anual.
A aderência ao nosso sistema de gestão (Intelius) é verificada (de maneira amostral) em todas as plantas industriais e unidades da companhia através de auditorias internas. Cobrindo assim, 100% dos integrantes e prestadores de serviços. Não houve auditorias externas a respeito das dimensões de Saúde e Segurança em 2024.</t>
  </si>
  <si>
    <t>403-9 - Acidentes de trabalho</t>
  </si>
  <si>
    <t>403-9a. Para empregados</t>
  </si>
  <si>
    <t>Número de horas trabalhadas</t>
  </si>
  <si>
    <t> 17.848.302</t>
  </si>
  <si>
    <t> 17.181.064</t>
  </si>
  <si>
    <t>Número de óbitos resultantes de acidente de trabalho</t>
  </si>
  <si>
    <t>Índice de óbitos resultantes de acidente de trabalho</t>
  </si>
  <si>
    <t>Número de acidentes de trabalho com consequência grave (exceto óbitos)</t>
  </si>
  <si>
    <t>Índice de acidentes de trabalho com consequência grave (exceto óbitos)</t>
  </si>
  <si>
    <t>Número de acidentes de trabalho de comunicação obrigatória (inclui óbitos)</t>
  </si>
  <si>
    <t>Índice de acidentes de trabalho de comunicação obrigatória (inclui óbitos)</t>
  </si>
  <si>
    <t>403-9b. Para trabalhadores não empregados</t>
  </si>
  <si>
    <t>0.26</t>
  </si>
  <si>
    <t>0.85</t>
  </si>
  <si>
    <t>403-9c. Os perigos que apresentam risco de acidentes de trabalho com consequência grave</t>
  </si>
  <si>
    <t>Os acidentes do trabalho com e sem afastamento em 2024 mais comuns incluem as batidas e prensamento de dedos (cortes e contusões), seguidos pelas quedas, no mesmo nível ou de níveis diferentes (em escadas), torções de tornozelo e/ou joelhos durante o caminhar em pisos irregulares, originados por pisos irregulares ou escorregadios.
Em 2024 continuaram as ações de prevenção, com foco nas ferramentas de identificação de desvios em campo, para rápida tratativa.</t>
  </si>
  <si>
    <t>403-9d. Quaisquer medidas tomadas ou em andamento para eliminar outros perigos e minimizar os riscos de acidente de trabalho usando a hierarquia de controles.</t>
  </si>
  <si>
    <t xml:space="preserve">A maioria dos acidentes do trabalho ocorreram em atividades rotineiras, como se deslocar ou subir e descer escadas, além de tarefas manuais de manutenção. Em 2024, a implementação das novas tecnologias para a redução da exposição de pessoas, que buscam eliminar ou atenuar os riscos, continua avançando. Além desta ação, foram revisados alguns procedimentos globais de Segurança do Trabalho de maneira a melhorar ações de projeto e controles administrativo como, por exemplo, incluindo conceitos de Confiabilidade Humana em alguns global standards. </t>
  </si>
  <si>
    <t>403-9e. Se os índices foram calculados com base em 200.000 ou 1.000.000 de horas trabalhadas.</t>
  </si>
  <si>
    <t>As taxas de acidentes da Braskem são calculdas com base em 1.000.000 de horas trabalhadas.
A Braskem utiliza a metodologia da OSHA (Occupational Safety and Health Administration), órgão dos EUA, para a classificação dos acidentes com e sem afastamento nos seus indicadores de taxa de acidentes.</t>
  </si>
  <si>
    <t>403-9f. Se quaisquer trabalhadores foram excluídos deste conteúdo e, em caso positivo, por que o foram, incluindo no relato os tipos de trabalhadores excluídos</t>
  </si>
  <si>
    <t>Não houve exclusão de nenhum tipo de trabalhador nas taxas de acidentes da Braskem.</t>
  </si>
  <si>
    <t>403-9g. Quaisquer informações contextuais necessárias para a compreensão de como os dados foram compilados, tais como normas, metodologias e premissas adotadas</t>
  </si>
  <si>
    <t xml:space="preserve">Este indicador é calculado multiplicando-se o número absoluto de acidentes COM e SEM afastamento multiplicados por 1.000.000, divididos pelo número de horas trabalhadas no período (ano de 2024).
</t>
  </si>
  <si>
    <t>GRI 403-10 Doenças profissionais</t>
  </si>
  <si>
    <t>403-10a. Para empregados</t>
  </si>
  <si>
    <t>Número e índice de óbitos resultantes de doenças profissionais</t>
  </si>
  <si>
    <t>Número de casos de doenças profissionais de comunicação obrigatória</t>
  </si>
  <si>
    <t>403-10b. Para trabalhadores não empregados</t>
  </si>
  <si>
    <r>
      <rPr>
        <b/>
        <sz val="14"/>
        <rFont val="Aptos Narrow"/>
        <family val="2"/>
        <scheme val="minor"/>
      </rPr>
      <t>Não aplicável</t>
    </r>
    <r>
      <rPr>
        <sz val="14"/>
        <rFont val="Aptos Narrow"/>
        <family val="2"/>
        <scheme val="minor"/>
      </rPr>
      <t xml:space="preserve">
A Braskem possui atendimento médico indiscriminado dos trabalhadores empregados e não empregados. No entanto, não consolida os indicadores de saúde ocupacional, pois são realizados pelas próprias empresas terceiras.</t>
    </r>
  </si>
  <si>
    <t>403-10c. Os perigos que apresentam risco de doenças profissionais</t>
  </si>
  <si>
    <t>Os riscos de doenças profissionais mais evidentes na Braskem são: perda auditiva e transtornos mentais e comportamentais.</t>
  </si>
  <si>
    <t>403-10d. Se quaisquer trabalhadores foram excluídos deste conteúdo e, em caso positivo, por que o foram, incluindo no relato os tipos de trabalhadores excluídos</t>
  </si>
  <si>
    <t>Não foram considerados trabalhadores não empregados.</t>
  </si>
  <si>
    <t>403-10e. Quaisquer informações contextuais necessárias para a compreensão de como os dados foram compilados, tais como normas, metodologias e premissas adotadas</t>
  </si>
  <si>
    <t>Não são necessárias infomações contextuais</t>
  </si>
  <si>
    <t>GRI 404 | Capacitação e Educação</t>
  </si>
  <si>
    <t>GRI 404-1 Média de horas de capacitação por ano, por empregado</t>
  </si>
  <si>
    <t>404-1a. Média de horas de capacitação realizada pelos empregados da organização durante o período coberto pelo relatório*</t>
  </si>
  <si>
    <t>Por gênero*</t>
  </si>
  <si>
    <t>Média de horas de capacitação</t>
  </si>
  <si>
    <t>Total de horas de capacitação</t>
  </si>
  <si>
    <t>Total de integrantes (sem aprendizes)</t>
  </si>
  <si>
    <t>* Exclusão de aprendizes e estagiários</t>
  </si>
  <si>
    <t>Por categoria funcional**</t>
  </si>
  <si>
    <t>Contribuinte individual</t>
  </si>
  <si>
    <t>Líder técnico</t>
  </si>
  <si>
    <t>Outros Cargos de Liderança</t>
  </si>
  <si>
    <t>Especialista global</t>
  </si>
  <si>
    <t>n/a</t>
  </si>
  <si>
    <t>Coordenador</t>
  </si>
  <si>
    <t>Gerente</t>
  </si>
  <si>
    <t>Diretor</t>
  </si>
  <si>
    <t>Executivo</t>
  </si>
  <si>
    <t>* Início de reporte a partir de 2022</t>
  </si>
  <si>
    <t>** Exclusão de aprendizes e estagiários</t>
  </si>
  <si>
    <t>Os cargos "Coordenador", "Gerente", "Diretor" e "Executivo" foram consolidados em "Outros Cargos de Liderança" para viabilizar a comparação com os cargos de Liderança em países no Exterior (EUA e EUR).</t>
  </si>
  <si>
    <t>404-2 - Programas para o aperfeiçoamento de competências dos empregados e de assistência para transição de carreira</t>
  </si>
  <si>
    <t xml:space="preserve">
Na Braskem, nossa cultura evolui e se renova juntamente com a nossa história, olhando o futuro e sempre conectada ao nosso propósito. É a cultura que norteia e dá o tom; e a base da nossa cultura é formada pelos nossos valores essenciais. Eles definem e explicitam o que é inegociável para nós.
Em 2024 avançamos globalmente no fortalecimento da nossa cultura, por meio de práticas que reforçam o entendimento do nosso jeito de ser e sobre a importância do papel da liderança na disseminação dos nossos valores essenciais, que são:
Acreditamos nas pessoas e no seu potencial de desenvolvimento
Valorizamos relações de confiança e praticamos a delegação planejada
Atuamos com foco em resultado e na satisfação dos nossos clientes
Estas práticas, fazem parte da estratégia de disseminação e consolidação da nossa Cultura. O Boas-vindas Braskem, integração de novos integrantes com foco nos nossos valores, teve a participação de 408 pessoas por toda a Braskem. Além disso, foram realizados cerca de 50 encontros do Valores da Nossa História, que tem como objetivo fortalecer a conexão entre integrantes e traduzir os nossos valores essenciais por meio do compartilhamento de histórias e da jornada de vida e carreira de lideranças inspiradoras.
Visando reforçar o papel da liderança nesse processo, mais de 550 líderes participaram das discussões sobre a importância do papel da Liderança como Embaixadores de Cultura e acesso a ferramentas práticas para promoção de diálogos com as equipes.
Nos Estados Unidos, foi realizada a divulgação do podcast "Connections" que abordou a Essência da Cultura Braskem, destacando histórias de inovação e superação.
Ainda em alinhamento à nossa cultura, a Braskem investe continuamente em ações de desenvolvimento para os seus integrantes, oferecendo um portfólio de capacitação alinhado às estratégias do negócio para que os integrantes pratiquem o seu autodesenvolvimento.
Neste ano, lançamos o Programa Global de Lideranças, iniciando com um alinhamento estratégico com a participação do Líder de Negócio (LN) e Vice-Presidentes (VPs), seguido pela realização da primeira turma para Diretores com foco em Cultura e Estratégia. Considerando os integrantes que estão no primeiro estágio de liderança, realizamos, no Brasil, 2 turmas do Programa Welcome to the Next Stage, com participação de 73 líderes.
Nos EUA, o programa de Desenvolvimento de Liderança inclui diversas iniciativas regionais que visam fortalecer as habilidades de liderança dentro da organização. Entre as principais atividades, destacam-se o Treinamento de Supervisores de Linha de Frente, aplicação da metodologia DISC para líderes com suporte da equipe de Transformação Digital e capacitação sobre team building, comunicação e gestão de mudanças.
Reforçamos com nossos Integrantes e Líderes as competências comportamentais por meio da Trilha de Competências, conectada às etapas do Ciclo de PA. Em 2024, focamos em três competências: Pleno Empresariamento, Desenvolvimento de Pessoas e Feedback. Os temas foram selecionados a partir das necessidades do negócio e do nosso contexto corporativo e entregues na forma de live sobre Empresariamento na Complexidade, em alinhamento ao contexto do ciclo petroquímico; live sobre Carreira e seus desafios, seguida de oficinas de Carreira, Cultura de Aprendizagem e PDI – Plano de Desenvolvimento Individual e, por fim, uma palestra sobre feedback, em preparação à etapa de avaliação do Ciclo de PA. Mais de 3 mil integrantes foram impactados globalmente. Como forma de sustentação a essas iniciativas, também oferecemos uma trilha global on-line para formação contínua dos nossos integrantes.
Nos Estados Unidos foi realizado o Treinamento de Liderança Intencional para líderes das redes de afinidade, com grupos sobre a temática de PDI - Plano de Desenvolvimento Individual e um Workshop de Desenvolvimento de Carreira e Pitch de Elevador. Adicionalmente, seguimos com a estratégia de engajamento dos integrantes por meio do uso da ferramenta LinkedIn Learning, juntamente com um Workshop de Desenvolvimento de Carreira para Líderes e Integrantes.
No México, o foco foi ampliar o uso das plataformas digitais para o desenvolvimento de temas de competências comportamentais e técnicas.  Alinhado à essa estratégia, integramos ao onboarding novos líderes 3 cursos de formação para a mudança de cargo.
No Onboarding, amadurecemos o programa buscando melhorar a experiência de integração por meio do fortalecimento do Programa de Anfitriões, com a capacitação de novos líderes e realização de acompanhamento de 30 e 90 dias para todos os novos contratados.
Para fomentar a multiplicação de conhecimentos na Braskem Idesa, realizamos o programa de Formação de Instrutores Internos, com o objetivo de criar uma base de multiplicadores capacitados em metodologia e técnicas necessárias para desenvolver e conduzir cursos internamente. Foram 71 inscritos, com a formação de 44 instrutores certificados.
Em relação às iniciativas de Educação Industrial no Brasil, foi lançada a jornada Smart Factory, que tem o objetivo de suportar o processo de transformação digital na área industrial, com foco no desenvolvimento em temas relacionados à Indústria 4.0, contando com a participação de mais de 220 integrantes na trilha de aprendizagem.
Além disso, também foram implementadas diversas iniciativas estratégicas que não apenas fortaleceram nossa posição no mercado, mas também geraram valor significativo para nossos stakeholders. Destacamos algumas das principais entregas realizadas:
Programa de Desenvolvimento para Mulheres na Indústria 4.0: Com o objetivo de impulsionar a participação das mulheres em temas da Indústria 4.0, este programa foi estruturado em módulos técnicos, soft skills e cases práticos, com duração de 4 meses. Contando com 11 integrantes de SP, RJ, RS, BA, AL e EUA, o programa totalizou 60 horas de conteúdo, promovendo a inclusão e o desenvolvimento de competências essenciais para o futuro da indústria.
Parceria com LinkedIn Learning para Transformação Digital: Em colaboração com a plataforma LinkedIn Learning, desenvolvemos a metacompetência de Transformação Digital, identificada no mapeamento do Evoluir, com foco na Trilha de Programação Python. Esta iniciativa, envolveu 58 integrantes, totalizando 12 horas de treinamento. Além da trilha específica, os participantes tiveram acesso a uma base de mais de 20.000 cursos, ampliando suas oportunidades de aprendizado e autodesenvolvimento.
Desenvolvimento de Competência Técnica em Transformação Digital: Esta iniciativa está alinhada ao roadmap digital, com o objetivo de fortalecer o desenvolvimento de competências relacionadas à transformação digital para os engenheiros da Braskem. Este processo, que se conecta com os procedimentos vigentes de competência técnica, busca trazer robustez e potencializar os resultados ao integrar-se com outras iniciativas de P&amp;O.
Construção de Plataforma para Gestão de Conhecimentos Digitais: Foi desenvolvida uma plataforma que facilita a gestão eficaz dos conhecimentos digitais estratégicos para a Transformação Digital, em apoio à nova competência técnica. Este processo permite que os integrantes realizem autoavaliações de sua proficiência em conhecimentos digitais e recebam indicações de desenvolvimento. Com 988 integrantes elegíveis no Brasil, a plataforma promove a autonomia e o crescimento contínuo dos colaboradores.
Ainda com foco no desenvolvimento técnico, em 2023 foi lançado o Global Technical Career Ladder, que é a Carreira Técnica Global da Braskem e que tem como intuito reconhecer e desenvolver os integrantes com expertise técnica e conhecimentos críticos para o negócio. Em junho de 2024, finalizamos o 2º ciclo anual de avaliação, com a aprovação pelo Comitê Transversal de 7 novos integrantes. Ao todo, contamos com 50 integrantes na Carreira Técnica e, neste momento, todas as áreas industriais globalmente estão mapeando oportunidades de desenvolvimento para esses Integrantes.
O tema de segurança segue sendo prioritário para a Braskem. Na jornada de confiabilidade humana foram realizados treinamentos das equipes técnicas e parceiros, com a participação de 426 integrantes e 95 parceiros, além de 45 líderes. 
O Treinamento Básico de Segurança (TBS) foi reformulado para elevar ainda mais a segurança dos integrantes e parceiros em todas as plantas da Braskem no Brasil, contemplando um conteúdo teórico comum às regionais e complementado por um módulo de ambientação presencial para ampliar a percepção de risco, trazendo uniformidade nas práticas entre regionais.
Todas estas iniciativas estão conectadas a uma cultura de aprendizagem em que fomentamos protagonismo e autodesenvolvimento com foco na experiência dos integrantes e orientada pela nossa estratégia de negócio.
Diversidade, Equidade e Inclusão
Continuamos comprometidos no alcance da nossa ambição de DE&amp;I que é “sermos reconhecidos pela excelência como uma companhia que promove os direitos humanos, a inclusão e a igualdade de oportunidades, buscando representar a sociedade em que atuamos”.
Alinhados a essa ambição, em 2024 demos mais um passo importante tangibilizando nossa intencionalidade com a inclusão de metas de diversidade no PA do líder de negócio, dos vice-presidentes com escopo global e por regiões: SAM (América Latina), México e Europa e Ásia. Além do acompanhamento dos resultados das metas, implementamos outras ações ao longo do ano sempre pautadas pela intencionalidade, que foram conduzidas no contexto local e global de nossas operações.
Na América Latina, buscamos garantir que, em nossos processos de Recrutamento e Seleção, a lista de candidatos finalistas contenha profissionais de grupos minorizados. Em vagas de liderança, por exemplo, a meta é ter 50% de mulheres como finalistas dos processos. Ações como essa fizeram a América Latina atingir nesse ano o índice de 34,5% de mulheres na liderança, o melhor resultado histórico da região. E na perspectiva global, estamos com 33,2% de mulheres na liderança.
Na inclusão de pessoas negras, atingimos, pela primeira vez na história da Braskem, a marca de 37,4% de pessoas negras no Brasil e 33,9% globalmente. Esse resultado só foi alcançado pela intencionalidade de nossas ações e pelo comprometimento da liderança.
Outra meta com a qual nos comprometemos foi a de mulheres operadoras. No Brasil saímos de 7,8% em 2023 para 9,6% em 2024. Um resultado nunca antes atingido, fruto de ações afirmativas nos processos seletivos e de escolas de formação de profissionais operadoras. Globalmente também crescemos, chegando a 9,2% de mulheres operadoras.
Ao longo do ano, focamos não somente no atingimento de metas, mas intencionalmente implementamos iniciativas para construir um ambiente mais respeitoso e inclusivo, em que cada pessoa possa ser ela mesma, livre de assédio, discriminação e micro agressões.
Por conta disso, avançamos com o Respeito é Inegociável, que nasceu como um projeto no Brasil, mas que em 2024 se transformou em um programa perene e com escopo global Ele é resultado da união estratégica entre as áreas de Compliance e Diversidade, Equidade e Inclusão (DE&amp;I) da companhia, trazendo a expertise dos profissionais dessas áreas para desenvolver algo único e multidisciplinar pois tão importante quanto ser diverso, é respeitar as diferenças. Por isso, o respeito é um valor inegociável e faz parte da nossa cultura. Em 2024, esse programa foi implementado no México, Europa, Ásia e Estados Unidos.  Mais de 7 mil integrantes participaram de, pelo menos, uma capacitação sobre o tema.
No Brasil, desenvolvemos o Programa Elas Braskem, uma iniciativa afirmativa para mulheres com o objetivo de desenvolver competências específicas e de liderança em integrantes de cargo sênior e especialistas, para  prepará-las para desafios mais complexos em suas carreiras. Em 2024, 30 mulheres participaram do programa.
A fim de fomentar o banco de egressos para os cargos de operadores e estimular a entrada de mulheres no mercado técnico de operações, no Brasil, a Braskem, em parceria com o SENAI, promoveu turmas de Formação em operação de Processos Petroquímicos (Pós-Técnico) exclusiva para mulheres, com bolsas de estudo de 50% para candidatas selecionadas. Atualmente temos cerca de 60 mulheres em formação.
No Brasil, também promovemos o Programa de Mentoria Reversa de DE&amp;I,  em que Integrantes pertencentes a grupos subrepresentados atuaram como mentores de 12 líderes (Vice presidentes e diretores).  Nas sessões, os mentores compartilharam sua história de vida, os avanços, desafios e oportunidades que identificam na Braskem com o objetivo de desafiar a liderança em atuações mais efetvivas não apenas para aumentar a representatividade de grupos subrepresentados , mas também aumentar a inclusão e o senso de pertencimento dos integrantes.
Assinamos o Pacto de Promoção da Equidade Racial. Uma iniciativa que propõe implementar um Protocolo ESG Racial, contemplando ações que estimulem uma maior equidade racial – muito centrada na adoção de ações afirmativas, na melhoria da qualidade da educação pública e na formação de profissionais negros.
Globalmente, firmamos a parceria com a Workplace Pride, uma fundação com o objetivo de melhorar a vida das pessoas da comunidade LGBTQIA+. Essa iniciativa nos ajuda a entender a melhor estratégia para garantir um ambiente inclusivo e respeitoso para esse público.
Saúde Integral e Bem-Estar
Em 2024, lançamos o Programa Global de Saúde Integral e Bem-Estar com o objetivo de integrar as ações de promoção da saúde, do bem-estar e de prevenção de doenças, para que os Integrantes possam conhecer e se utilizar das iniciativas existentes, possibilitando maior atenção e cuidado com a saúde.
Em 2023, realizamos uma pesquisa interna para identificar o nível de risco à saúde dos Integrantes da Braskem em diferentes dimensões: saúde financeira, ocupacional e emocional, estilo de vida, condições de saúde e hábitos de cuidados preventivos. A partir dos resultados, pudemos definir a atuação global do Programa, estabelecendo as principais temáticas de ação: atividade física, nutrição saudável, exames preventivos, saúde financeira, saúde mental e saúde bucal.
O lançamento do Programa de Saúde Integral e Bem-Estar globalmente promoveu ações que fomentam o cuidado com a saúde. Neste contexto, criamos a campanha “Movimento é Saúde”, como forma de incentivar a prática de atividade física. Foi criado um grupo no Workplace para compartilhamento de atividades físicas que contou com um número total de 1.378 Integrantes engajados, mais de 2,5 mil publicações de fotos e vídeos e mais de 34 mil reações (comentários, likes, interações). Ao final da campanha, realizamos um sorteio para premiar Integrantes engajados, totalizando 110 pessoas premiadas.
Em linha com o Programa de Saúde Integral, o #CuidandodaGente teve como objetivo trabalhar temas relevantes relacionados ao bem-estar integral e à saúde mental no Brasil, com foco em segurança psicológica. A diversificação de formatos em 2024 foi crucial para atingir maior alcance com o público industrial. Foram realizadas 15 ações, entre lives, treinamentos e materiais informativos, atingindo mais de 8,2 mil pessoas impactadas no ano.
O Programa Global de Saúde Mental para Lideranças em parceria com o Centro de Ensino e Pesquisa do Hospital Albert Einstein no Brasil e com parceiros locais no México, Europa e Ásia, contou com a capacitação de mais de mais de 200 lideranças em 2024, totalizando mais de 80% das lideranças treinadas em saúde mental desde que iniciamos o programa em 2022.
[BOX - Termômetro do Bem-Estar]: O Termômetro do Bem-Estar é uma pesquisa que avalia a percepção dos Integrantes sobre questões relacionadas a carreira e desenvolvimento, segurança psicológica, bem-estar geral, relações e conexões, propósito e engajamento e pertencimento, que são pontos cruciais para entender a percepção de bem-estar integral dentro da Braskem. Em 2024, a pesquisa teve edição única, obtendo participação histórica de 89%, índice de favorabilidade acima de 80% e média global de 4,0 (máximo de 5 pontos).</t>
  </si>
  <si>
    <t>Saúde e Bem-Estar</t>
  </si>
  <si>
    <t>Doenças relacionadas ao trabalho (#)</t>
  </si>
  <si>
    <t>Termômetro do Bem-estar (pontos, 1-5)</t>
  </si>
  <si>
    <t xml:space="preserve">Em 2024 não houve casos de doenças ocupacionais. A redução pode ser explicada devido avanço na temática de saúde, na gestão de riscos ocupacionais e no próprio programa de Saúde Integral e Bem-Estar, que visa evoluir cada vez mais no cuidado e na atenção à saúde de nossos Integrantes. </t>
  </si>
  <si>
    <t>404-3 - Percentual de empregados que recebem avaliações regulares de desempenho e de desenvolvimento de carreira</t>
  </si>
  <si>
    <t>404-3a. Percentual do total de empregados, discriminados por gênero e categoria funcional, que receberam avaliação regular de desempenho e de desenvolvimento de carreira</t>
  </si>
  <si>
    <t>% de empregados que recebem avaliação de desempenho regular</t>
  </si>
  <si>
    <t>Por gênero</t>
  </si>
  <si>
    <t>Por categoria funcional</t>
  </si>
  <si>
    <t>A avaliação de desempenho anual dos integrantes por meio do Ciclo de PA é realizada com 100% dos integrantes, independentemente do gênero e/ou categoria funcional e é um requisito para o recebimento da PLR pelos integrantes.
Com base nos pilares e valores da proposta de valor da Braskem (BeUx), a avaliação de desempenho (Ciclo de PA) é formado pelas etapas de planejamento, acompanhamento, avaliação e reconhecimento, propondo um modelo que possibilita que cada integrante assuma o papel de protagonista de sua jornada e de desenvolvimento. Além das metas estabelecidas para o ciclo também são consideradas as competências comportamentais da Braskem, que traduzem nossa forma de agir e nos conectam para a superação dos desafios do negócio em constante evolução e é fundamental para apoiar o desenvolvimento individual de cada um.</t>
  </si>
  <si>
    <t>GRI 405 | Diversidade e Igualdade de Oportunidades</t>
  </si>
  <si>
    <t>405-1 - Diversidade em órgãos de governança e empregados</t>
  </si>
  <si>
    <t>405-1a. Percentual de indivíduos que integram os órgãos de governança da organização em cada uma das seguintes categorias de diversidade:*</t>
  </si>
  <si>
    <t>Total de membros dos orgãos de governança (gênero)</t>
  </si>
  <si>
    <t xml:space="preserve">Homens </t>
  </si>
  <si>
    <t>Conselho de Administração (CA)</t>
  </si>
  <si>
    <t>Conselho Fiscal (CF)</t>
  </si>
  <si>
    <t>Comitê de Conformidade e Auditoria Estatuário (CCAE)**</t>
  </si>
  <si>
    <t>**Em 2023, 3 membros do CCAE, eram parte do CA</t>
  </si>
  <si>
    <t>Suplentes</t>
  </si>
  <si>
    <t>*Início de reporte por orgão de governança em 2022</t>
  </si>
  <si>
    <t>Total de membros dos orgãos de governança (faixa etária)</t>
  </si>
  <si>
    <t>405-1b. Percentual de empregados por categoria funcional em cada uma das seguintes categorias de diversidade:</t>
  </si>
  <si>
    <t>Por faixa etária</t>
  </si>
  <si>
    <t>Aprendiz</t>
  </si>
  <si>
    <t>Outros cargos de liderança</t>
  </si>
  <si>
    <t>Outros indicadores de diversidade, quando relevantes (tais como minorias ou grupos vulneráveis).</t>
  </si>
  <si>
    <t>Mulheres*</t>
  </si>
  <si>
    <t>Mulheres na Liderança*</t>
  </si>
  <si>
    <t>Mulheres na Operação</t>
  </si>
  <si>
    <t>Negros**</t>
  </si>
  <si>
    <t>Negros na Liderança**</t>
  </si>
  <si>
    <t>Pessoal com deficiência***</t>
  </si>
  <si>
    <t>*Dados globais</t>
  </si>
  <si>
    <t>**Dados do Brasil e Estados Unidos e reavaliado a partir da campanha de auto declaração aplicada em 2022</t>
  </si>
  <si>
    <t>405-2 - Proporção entre o salário-base e a remuneração recebidos pelas mulheres e aqueles recebidos pelos homens</t>
  </si>
  <si>
    <t>405-2a. Proporção entre o salário-base e a remuneração recebidos pelas mulheres e aqueles recebidos pelos homens para cada categoria funcional, por unidades operacionais importantes.</t>
  </si>
  <si>
    <t>Salário-base</t>
  </si>
  <si>
    <t>Remuneração</t>
  </si>
  <si>
    <t xml:space="preserve">* A partir de 2024, houve uma reformulação de uma quebra menor da composição de categorias funcionais, para mostrarmos um comparativo dos cargos de lideranca em paises do exterior (EUA e Europa)
 </t>
  </si>
  <si>
    <t>405-2b. A definição usada para “unidades operacionais importantes”.</t>
  </si>
  <si>
    <t>Todas as regiões onde a Braskem tem operações foram consideradas</t>
  </si>
  <si>
    <t>GRI 406 | Não Discriminação</t>
  </si>
  <si>
    <t>406-1 Casos de discriminação e medidas corretivas tomadas</t>
  </si>
  <si>
    <t xml:space="preserve">406-1a. Número total de casos de discriminação ocorridos </t>
  </si>
  <si>
    <t>Número de casos substanciados</t>
  </si>
  <si>
    <t>406-1b. Situação atual dos casos e as providências tomadas</t>
  </si>
  <si>
    <t>Casos analisados</t>
  </si>
  <si>
    <t>Planos de reparação em implementação</t>
  </si>
  <si>
    <t>Planos de reparação implementados com resultados analisados</t>
  </si>
  <si>
    <t>Casos que não estão mais sujeitos a ações corretivas</t>
  </si>
  <si>
    <t>GRI 407 | Liberdade Sindical e Negociação Coletiva</t>
  </si>
  <si>
    <t>407-1 - Operações e fornecedores em que o direito à liberdade sindical e à negociação coletiva pode estar em risco</t>
  </si>
  <si>
    <t>407-1a. Operações e fornecedores em que os direitos dos trabalhadores de exercer a liberdade de associação ou negociação podem ser violados ou estarem correndo risco significativo</t>
  </si>
  <si>
    <t>Na Braskem, temos o compromisso de atuar em todas as nossas relações com ética, integridade e transparência, em conformidade com todas as leis aplicáveis. Por isso, é fundamental que todos os nossos integrantes sigam este Código de Conduta – cada conselheiro, líder e integrante trabalhando em nome da Braskem, independentemente da sua atividade ou localidade – agindo em conformidade e participando efetivamente do fortalecimento da nossa cultura organizacional." - trecho declarado no Código de Conduta da Braskem.
O Código foi adotado pelo Conselho de Administração da Braskem para estabelecer um conjunto de normas de conduta empresarial que devem ser aplicadas em nossa rotina profissional e, também, na interação com clientes, acionistas, fornecedores e parceiros comerciais, bem como em nossas vidas profissionais e pessoais. É importante que todos tenham conhecimento e respeitem as normas deste Código. É essencial que esses princípios sejam seguidos de maneira consciente e responsável. Para preservar a segurança empresarial, contamos com o compromisso de cada integrante de atuar de acordo com as suas orientações.
Embora a Braskem não possua um mapeamento específico para esta questão, não foi observado que tal situação tenha ocorrido com nossos fornecedores em nossos processos de análise.</t>
  </si>
  <si>
    <t>407-1b. As medidas tomadas pela organização durante o período de referência destinadas a apoiar os direitos de liberdade de associação e de negociação coletiva.</t>
  </si>
  <si>
    <t xml:space="preserve">Embora a Braskem não possua um mapeamento específico para esta questão, não foi observado que tal situação tenha ocorrido com nossos fornecedores em nossos processos de análise.
 </t>
  </si>
  <si>
    <t xml:space="preserve">GRI 408 | Trabalho Infaltil </t>
  </si>
  <si>
    <t>408-1 - Operações e fornecedores com risco significativo de casos de trabalho infantil</t>
  </si>
  <si>
    <t>408-1a. Operações e fornecedores que podem apresentar riscos significativos de ocorrência de casos de:</t>
  </si>
  <si>
    <t>i. trabalho infantil</t>
  </si>
  <si>
    <t>ii. trabalhadores jovens expostos a trabalho perigoso</t>
  </si>
  <si>
    <t>Não foi observado em nosso processo de mapeamento que tal situação tenha ocorrido com nossos fornecedores.</t>
  </si>
  <si>
    <t>408-1b. Operações e fornecedores que podem apresentar riscos significativos de ocorrência de casos de trabalho infantil, discriminados por:</t>
  </si>
  <si>
    <t>i. tipo de operação (ex.: fábrica) e fornecedor</t>
  </si>
  <si>
    <t>ii. países ou áreas geográficas com operações e fornecedores considerados em situação de risco</t>
  </si>
  <si>
    <t>408-1c. Medidas tomadas pela organização durante o período coberto pelo relatório para contribuir para a efetiva abolição do trabalho infantil.</t>
  </si>
  <si>
    <t>GRI 409 | Trabalho Forçado ao Análago Escravo</t>
  </si>
  <si>
    <t>409-1 - Operações e fornecedores com risco significativo de casos de trabalho forçado ou análogo ao escravo</t>
  </si>
  <si>
    <t>409-1a. Operações e fornecedores que podem apresentar riscos significativos de ocorrência de casos de trabalho forçado ou análogo ao escravo, discriminados por:</t>
  </si>
  <si>
    <t>409-1b. Medidas tomadas pela organização durante o período coberto pelo relatório para contribuir para a eliminação de todas as formas de trabalho forçado ou análogo ao escravo.</t>
  </si>
  <si>
    <t>GRI 410 | Práticas de Segurança</t>
  </si>
  <si>
    <t>410-1 - Pessoal de segurança capacitado em políticas ou procedimentos de direitos humanos</t>
  </si>
  <si>
    <t>410-1a. Percentual do pessoal de segurança que recebeu capacitação formal nas políticas ou nos procedimentos específicos da organização em direitos humanos e sua aplicação na segurança.</t>
  </si>
  <si>
    <t>Toda a equipe de segurança que atende a Braskem é terceirizada. A empresa terceira possui treinamentos presenciais e virtuais e que são aplicados a 100% dos colaboradores. O tema de Direitos Humanos, pela sua transversalidade, está presente em toda capacitação realizada pela empresa. Temas trabalhados ao longo de 2022 foram: Segurança Preventiva, Código de Ética e Conduta, Postura Operacional, Valorização da Vida, Administração de Conflitos, Discriminação Racial, Direito Penal, Case Real Risco Operacional, Violência contra a Mulher, Introdução Direitos.</t>
  </si>
  <si>
    <t>410-1b. Se os requisitos de capacitação também se aplicam a empresas contratadas que fornecem pessoal de segurança.</t>
  </si>
  <si>
    <t>Toda equipe de segurança que atende a Braskem é terceirizada.</t>
  </si>
  <si>
    <t>GRI 413 | Comunidades Locais</t>
  </si>
  <si>
    <t>413-1  Operações com engajamento, avaliações de impacto e programas de desenvolvimento voltados à comunidade local</t>
  </si>
  <si>
    <t>413-1a. Percentual de operações que implementaram engajamento, avaliações de impacto e/ou programas de desenvolvimento voltados à comunidade local</t>
  </si>
  <si>
    <t>1. Avaliações de impacto social, inclusive avaliações de impacto de gênero, com base em processos participativos; não fizemos em 2024
2. Avaliações de impacto ambiental e monitoramento contínuo; deverá ser respondido por SSMA (encaminhado para Mariana Menezes)
3. Divulgação pública dos resultados das avaliações de impacto ambiental e social; da parte social não realizamos avaliação em 2024.
4. Programas de desenvolvimento local baseados nas necessidades de comunidades locais;  100%
5. Planos de engajamento de stakeholders baseados em mapeamentos dessas partes; 100% Brasil e México
6. Comitês e processos de consulta ampla à comunidade local incluindo grupos vulneráveis; 100%
7. Conselhos de trabalho, comissões de saúde e segurança no trabalho e outras entidades representativas de trabalhadores para discutir impactos; deverá ser respondido por SSMA
8. Processos formais de queixas por parte de comunidades locais. 100%
A Braskem utiliza a metodologia de Engajamento Comunitário desde 2020, para estabelecer uma visão integrada e estratégica das ações de relacionamento com as comunidades em cada uma das regiões onde opera, baseada na identificação de impactos da matriz de risco corporativa, que consideram as características da operação e da região em que ela acontece. Além disso, os critérios de avaliação contemplam a responsabilidade do impacto, percepção do impacto pela comunidade e materialidade do impacto potencial.
Esse arcabouço analisa impactos de 3 esferas: Impactos Ambientais (1. Emissões atmosféricas, 2. Competição por recursos hídricos, 3. Efluentes, 4. Resíduos, 5. Ruído &amp; Barulho, 6. Vibração, 7. Saúde e segurança e os mesmos vinculados a operação logística); Impactos socioeconômicos (8. Competição por infraestrutura local: ruas e estradas, 9. Empregabilidade, 10. Dinamização da economia, 11. Desenvolvimento local); Direitos humanos (12. Direito à propriedade privada, à moradia e à privacidade, ao convívio familiar, 13. Direito a não ser submetido a trabalho forçado, trabalho infantil ou exploração sexual, 14. Direito a estilo de vida, cultura e meios de subsistência tradicionais (povos tradicionais). Além disso, riscos socioambientais são mapeados periodicamente por meio da área de SSMA da Braskem, cujos resultados são reportados na matriz de riscos corporativos e acompanhados pela alta gestão da empresa.
A Braskem possui um mapa de stakeholders no Brasil que foi desenvolvido com o apoio da consultoria Integratio em 2022 e que continua sendo a base para a definição das ações de engajamento de stakeholders em cada território. Mantemos aberto o diálogo com todas as comunidades localizadas no entorno de nossas operações, por meio da participação nos Conselhos Comunitários Consultivos (CCC) no Brasil (a Braskem participa de conselhos nos 5 estados em que possui operações (AL, BA, RJ, RS e SP)), permitindo uma conexão mais direta entre as unidades ou operações da Braskem e as comunidades. Nestes fóruns, são discutidos, prioritariamente, assuntos relacionados aos temas de Saúde, Segurança e Meio Ambiente.
APELL: O processo APELL foi lançado em 1988 sob a liderança do Programa das Nações Unidas para o Meio Ambiente (UNEP, na sigla em inglês) que formulou as suas diretrizes a partir de ações em cooperação com a Associação das Indústrias Químicas dos Estados Unidos e o Conselho Europeu das Federações da Indústria Química. Desde então, essa iniciativa tem inspirado atividades colaborativas de planejamento com enfoque em prevenção de acidentes ao redor do mundo e preparando órgãos públicos que atuam em atendimento a emergências e também as comunidades, com informações sobre como proceder a fim de minimizar impactos no caso de situações emergenciais. No Brasil, a Associação Brasileira da Indústria Química (ABIQUIM) foi incumbida de disseminá-la. Assim, de forma colaborativa e com base em um conjunto de informações sistematizadas, são desenvolvidos os planos de atendimento à segurança da coletividade em situações de emergência.
Nas regiões em que não temos o processo do APELL estabelecido, conduzimos os treinamentos e atividades via associações das quais fazemos parte, como Comitês de Fomento Industrial (COFIP, COFIC) e Núcleos da Defesa Civil (NUDEC).
Além disso, reforçamos o nosso relacionamento por meio do acompanhamento dos nossos investimentos sociais privados e com o programa Formando Laços Brasil, que tem como foco receber em nossas unidades industriais, escritórios e estações ambientais, visitantes de escolas, universidades, clientes, fornecedores, comunidade e instituições governamentais e não governamentais, imprensa, entre outros, com o intuito de conhecer nossos processos, negócio, programas sociais e instalações. Em 2024, houve a participação participação de 4.634 visitantes, em 211 visitas no Programa Formando Laços. 
Relacionamento Comunitário no México
O relacionamento e a comunicação com as comunidades da área de influência social da Braskem Idesa, no México, são realizados por meio das seguintes atividades:
• Visitas às comunidades
• Reuniões comunitárias
• Reuniões com líderes comunitários
• Entrega mensal de relatórios
• Boletim de Notícias
• Eventos culturais
A interação com as comunidades do entorno das operações e escritórios está pautada em projetos sociais e ações de relacionamento.  Em 2024, a Braskem aprovou a sua nova estratégia de responsabilidade social, que incluiu a revisão das causas prioritárias, que passaram a ser:  
Economia Circular &amp; Mudança do Clima: promover ações que estimulem o descarte e o consumo consciente, desenvolvam a cadeia de valor da reciclagem ou ações que possibilitem a redução das desigualdades resultantes das mudanças climáticas.  
Educação Profissional e Tecnológica: Promover ações relacionadas a Ciência, Tecnologia, Engenharia, Matemática (STEM) e formação profissional para a indústria petroquímica e sua cadeia de valor.
Inclusão Social: promover ações que contribuam para a redução das desigualdades sociais através das soluções da química e do plástico ou que contribuam com a inclusão social através da melhoria da renda.
 Juntamente com o reposicionamento da estratégia de responsabilidade social, também criamos uma narrativa de responsabilidade social e um selo, que passa a ser comunicado juntamente com nossos projetos sociais, que representa nossa crença no pleno desenvolvimento das pessoas por meio de oportunidades adequadas, demonstrando o que queremos alcançar por meio da atuação em investimento social privado: “Empoderar pessoas é transformar realidades”.
NARRATIVA DE RESPONSABILIDADE SOCIAL
"Há muitas formas de contribuir para um mundo melhor. A nossa nasce do desejo de cuidar de quem está perto da gente. Buscamos constantemente promover direitos humanos e colaborar com o desenvolvimento das regiões onde atuamos para melhorar a vida de quem vive ao nosso redor. Isso significa empoderar pessoas para transformar realidades. A Braskem impulsiona comunidades por meio de causas que priorizam a economia circular e a mitigação das mudanças climáticas, educação profissional e tecnológica, e a inclusão social por meio da geração de renda e da aplicação dos nossos produtos. Com elas, buscamos viabilizar modos de vida que têm por princípio a sustentabilidade, a equidade e o bem-estar. Pessoas conscientes e protagonistas têm o poder de multiplicar a transformação positiva. Assim, novas perspectivas e oportunidades se tornam reais. E juntos, tornamos o futuro melhor."
Alguns exemplos de ações sociais:
EDITAL PROJETOS QUE TRANSFORMAM (Brasil): A Braskem anunciou os 11 projetos vencedores do 3º Edital “Projetos que Transformam”. A edição de 2024 recebeu 244 inscrições dos estados de Alagoas, Bahia, São Paulo, Rio de Janeiro e Rio Grande do Sul. Destes, 11 foram selecionados como vencedores. As iniciativas priorizadas estão alinhadas às três causas estratégicas da Braskem: Economia Circular e Clima, Educação Profissional e Tecnológica e Inclusão Social, e o impacto estimado é de 1.000 pessoas diretamente.
PROJETO SER (Brasil): Em 2024, em busca do fortalecimento da conexão entre nosso investimento social privado e a estratégia de negócio da Braskem, diferentes áreas que estavam focando na cadeia pós consumo uniram esforços com a ambição de contribuir para o aumento da taxa de reciclagem de embalagens plásticas no Brasil, por meio do fortalecimento socioeconômico das cooperativas de reciclagem. Neste momento surgia o Projeto Cooperativas, o qual contou com a participação de equipes da área de Desenvolvimento Sustentável, Responsabilidade Social, Economia Circular e Matéria Prima e do Cazoolo. Para alcançar os resultados esperados, o projeto foi estruturado de forma a trazer valor social como de negócio para a cadeia. Assim, fez uma profunda investigação nas cooperativas participantes do Programa Ser+, promovido pela da Braskem, para entender os desafios operacionais e identificar materiais e embalagens que atualmente não são comercializados e, consequentemente, vão para rejeito. Além de fortalecer a cadeia e aproximar cooperativas de recicladores, o projeto traz diversas entregas importantes, tais como a revisão estruturada do Programa Ser+ e informações estratégicas para o Cazoolo no desenvolvimento de novas soluções de embalagens circulares. 
PROGRAMA AVANZA (México): o programa contribui para o desenvolvimento de capacidades técnicas para gerar melhores oportunidades de emprego na região sul do estado de Veracruz. Em 2024, 120 pessoas foram treinadas em Eletricidade Industrial, Supervisor de Segurança, Soldagem Básica, Saúde e Segurança no Trabalho, Fundamentos do AutoCAD 2D e Controlador Lógico Programável.
MEINE POSITION IST SPITZE (Alemanha): o objetivo do programa, promovido pela ChemCologne, é dar aos alunos uma visão geral da indústria petroquímica na Renânia no momento em que eles estão decidindo qual caminho querem seguir em sua educação superior, além de atrair mais jovens talentos para nossa indústria. Dois alunos puderam vivenciar um dia da rotina na indústria química juntamente com dois integrantes da planta de Wesseling.
PROGRAMA GLOBAL DE VOLUNTARIADO: O Programa é um importante pilar dentro da estratégia de responsabilidade social e tem como objetivo mobilizar os integrantes globalmente a realizarem ações voluntárias que apoiem organizações sociais nas comunidades do entorno das operações e escritórios. Passados 7 anos desde seu lançamento, em 2024, foi aprovada a nova ambição do programa: “criar experiências transformadoras que ampliem a consciência social dos integrantes, fortaleçam os vínculos entre as pessoas, potencializem o impacto positivo nas comunidades e contribuam para que a Braskem seja uma empresa cada vez mais humana”. Em 2024 foi lançado o pilto do Programa de Mentoria Voluntária da Braskem, executado no Brasil. Durante 5 semanas, 21 integrantes apoiarão 21 estudantes das comunidades do entorno, estudantes de cursos técnicos ou de graduação, sobre planejamento de carreira e soft skills.</t>
  </si>
  <si>
    <t>413-2 - Operações com impactos negativos significativos – reais e potenciais – nas comunidades locais</t>
  </si>
  <si>
    <t>413-2a. Operações com impactos negativos significativos reais e potenciais nas comunidades locais, incluindo:</t>
  </si>
  <si>
    <t>A Braskem utiliza a metodologia de Engajamento Comunitário desde 2020, para estabelecer uma visão integrada e estratégica das ações de relacionamento com as comunidades em cada uma das regiões onde opera, baseada na identificação de impactos da matriz de risco corporativa, que consideram as características da operação e da região em que ela acontece. Além disso, os critérios de avaliação contemplam a responsabilidade do impacto, percepção do impacto pela comunidade e materialidade do impacto potencial.
Esse arcabouço analisa impactos de 3 esferas: Impactos Ambientais (1. Emissões atmosféricas, 2. Competição por recursos hídricos, 3. Efluentes, 4. Resíduos, 5. Ruído &amp; Barulho, 6. Vibração, 7. Saúde e segurança e os mesmos vinculados a operação logística); Impactos socioeconômicos (8. Competição por infraestrutura local: ruas e estradas, 9. Empregabilidade, 10. Dinamização da economia, 11. Desenvolvimento local); Direitos humanos (12. Direito à propriedade privada, à moradia e à privacidade, ao convívio familiar, 13. Direito a não ser submetido a trabalho forçado, trabalho infantil ou exploração sexual, 14. Direito a estilo de vida, cultura e meios de subsistência tradicionais (povos tradicionais). Além disso, riscos socioambientais são mapeados periodicamente por meio da área de SSMA da Braskem, cujos resultados são reportados na matriz de riscos corporativos e acompanhados pela alta gestão da empresa.
Em 2024, iniciamos o piloto da aplicação da metodologia nos Estados Unidos, na planta de Marcus Hook.
Ademais, desde 2017 a Braskem também realiza processos de devida diligência em direitos humanos em suas operações (abrangência global a partir de 2022), em que mapeamento de riscos para pessoas são o ponto de partida do trabalho. O objetivo é a identificação de quaisquer riscos em direitos humanos, quando existentes, seja para detentores de direitos internos, como terceiros, de cadeia, das comunidades onde operamos, ou da sociedade de uma forma geral. Uma vez mapeados impactos reais e potenciais, estes também são inseridos na matriz corporativa de riscos da empresa e inicia-se um trabalho que envolve todas as áreas-chave da empresa para análises das ações correntes, desenvolvimento de planos de ação e tratativas. Os riscos mapeados em 2022 abrangem temas como a imagem do plástico, questões socioambientais, aspectos sociais e trabalhistas na cadeia de valor, diversidade, equidade e inclusão e saúde ocupacional.
APELL: O processo APELL foi lançado em 1988 sob a liderança do Programa das Nações Unidas para o Meio Ambiente (UNEP, na sigla em inglês) que formulou as suas diretrizes a partir de ações em cooperação com a Associação das Indústrias Químicas dos Estados Unidos e o Conselho Europeu das Federações da Indústria Química. Desde então, essa iniciativa tem inspirado atividades colaborativas de planejamento com enfoque em prevenção de acidentes ao redor do mundo e preparando órgãos públicos que atuam em atendimento a emergências e também as comunidades, com informações sobre como proceder a fim de minimizar impactos no caso de situações emergenciais.. No Brasil, a Associação Brasileira da Indústria Química (ABIQUIM) foi incumbida de disseminá-la. Assim, de forma colaborativa e com base em um conjunto de informações sistematizadas, são desenvolvidos os planos de atendimento à segurança da coletividade em situações de emergência.
Nas regiões em que não temos o processo do APELL estabelecido, conduzimos os treinamentos e atividades via associações das quais fazemos parte, como Comitês de Fomento Industrial (COFIP, COFIC) e Núcleos da Defesa Civil (NUDEC).</t>
  </si>
  <si>
    <t>GRI 414 | Avaliação Social do Fornecedor</t>
  </si>
  <si>
    <t>414-1 - Novos fornecedores selecionados com base em critérios sociais</t>
  </si>
  <si>
    <t>414-1a. Percentual de novos fornecedores selecionados com base em critérios sociais.</t>
  </si>
  <si>
    <t>GRI 415 | Políticas Públicas</t>
  </si>
  <si>
    <t>415-1 - Contribuições políticas</t>
  </si>
  <si>
    <t>415-1a. Valor monetário total de contribuições políticas financeiras ou de outra natureza feitas direta e indiretamente pela organização, discriminadas por país e destinatário/beneficiário.</t>
  </si>
  <si>
    <t>Não aplicável - Doações para campanhas políticas são proibidas no Brasil, conforme interpretação firmada pelo Supremo Tribunal Federal no acordão da ADI 4650/2015 sobre Artigo nº 81 da Lei nº 9.504/1997, posteriormente revogado pela Lei nº 13.165/2015. O nosso Código de Conduta também explicita essa regra.
A Diretoria de Relações Institucionais apoia todas as área da Braskem em temas de potencial impacto para a Companhia e para o setor, de maneira íntegra e legítima, seja no âmbito regional ou federal, acompanhando alterações normativas ou legislativas e também temas políticos institucionais em voga que possam afetar o cenário comercial e econômico, como por exemplo reformas macroestruturais da economia brasileira, como a tributária e do mercado de gás natural; agenda de abertura comercial (reduções tarifárias, negociações internacionais e defesa comercial); alterações regulatórias, dentre outros. Além de ser responsável por monitorar oportunidades de melhorias e riscos regulatórios; organizar e participar do processo de elaboração e revisão de políticas públicas nos diversos níveis de governo, direta ou indiretamente, inclusive por meio de entidades e associações; orientar e apoiar, em conjunto com outras áreas da Braskem, as iniciativas de Relacionamento com Agentes Públicos; advocacy dos interesses da Companhia em todos os níveis junto à Agentes Públicos, Órgãos Governamentais e organizações; e executar e fornecer treinamento relacionado à Diretriz de Integração com Agentes Públicos</t>
  </si>
  <si>
    <t>415-1b. Se aplicável, como o valor monetário das contribuições de outra natureza foi estimado</t>
  </si>
  <si>
    <r>
      <rPr>
        <b/>
        <sz val="14"/>
        <color theme="1"/>
        <rFont val="Aptos Narrow"/>
        <family val="2"/>
        <scheme val="minor"/>
      </rPr>
      <t>Não aplicável</t>
    </r>
    <r>
      <rPr>
        <sz val="14"/>
        <color theme="1"/>
        <rFont val="Aptos Narrow"/>
        <family val="2"/>
        <scheme val="minor"/>
      </rPr>
      <t xml:space="preserve">
Artigo nº 81 da Lei nº 9.504/1997, posteriormente revogado pela Lei nº 13.165/2015. O nosso Código de Conduta também explicita essa regra.</t>
    </r>
  </si>
  <si>
    <t>GRI 416 | Saúde e Segurança do Consumidor</t>
  </si>
  <si>
    <t>416-1 - Avaliação dos impactos na saúde e segurança causados por categorias de produtos e serviços</t>
  </si>
  <si>
    <t>416-1a. Percentual de categorias significativas de produtos e serviços para as quais são avaliados impactos na saúde e segurança em busca de melhorias.</t>
  </si>
  <si>
    <t>100% dos impactos e controles de HES são avaliados durante o ciclo de vida dos produtos usando um processo de revisão/gerenciamento de riscos. Os produtos passam por avaliações regulatórias e de segurança antes da produção e uso. Em pesquisa e desenvolvimento, uma ferramenta de triagem de riscos é usada durante os estágios iniciais do desenvolvimento, para identificar quaisquer necessidades potenciais de estudo adicional.
As matérias-primas usadas em produtos acabados passam por avaliações regulatórias e de segurança antes da compra e uso. As avaliações de matérias-primas incluem a solicitação e revisão de questionários regulatórios do fornecedor, Fichas de Dados de Segurança (FDSs), certificações de contato com alimentos e outras declarações de conformidade.
A segurança do produto é incorporada na criação das FDSs de produtos da Braskem, que são distribuídas de acordo com as regulamentações específicas do país globalmente. As FDSs de produtos são atualizadas para alterações de conteúdo regulatório. O departamento de Administração de Produtos emite declarações regulatórias que podem incluir autorizações de contato com alimentos, etc. e Fichas de Informações Regulatórias (RISs) publicadas no Braskem.com para a maioria dos produtos da Braskem.</t>
  </si>
  <si>
    <t>416-2 - Casos de não conformidade em relação aos impactos na saúde e segurança causados por produtos e serviços</t>
  </si>
  <si>
    <t>416-2a. Número total de casos de não conformidade com leis e/ou códigos voluntários em relação aos impactos na saúde e segurança causados por produtos e serviços durante o período coberto pelo relatório, discriminados por:</t>
  </si>
  <si>
    <t>Não foram verificados nenhum caso de não conformidade com leis e/ou códigos voluntários em relação aos impactos na saúde e segurança causados por produtos e serviços durante o período coberto pelo relatório.
Considerando a condução pela área de contencioso da companhia, não possuímos processos judiciais desta natureza, contudo imporante verificar com time de (Carolina do Valle e Elisa Andrade) se possuem algum caso pela área administrativa regulatória.</t>
  </si>
  <si>
    <t>416-2b. Se a organização não tiver identificado nenhum caso de não conformidade com leis e/ou códigos voluntários, uma breve declaração desse fato será suficiente.</t>
  </si>
  <si>
    <t>GRI 417 | Marketing e Rotulagem</t>
  </si>
  <si>
    <t>417-1 - Requisitos para informações e rotulagem de produtos e serviços</t>
  </si>
  <si>
    <t>417-1a. Informações são exigidos pelos procedimentos da organização relativos a informações e rotulagem de produtos e serviços</t>
  </si>
  <si>
    <t xml:space="preserve">Exemplos de informações perigosas que são comunicadas e gerenciadas pela Braskem:
Riscos físicos/de saúde/ambientais; limites de exposição; e o uso seguro do produto, incluindo condições de armazenamento, EPI e descarte são comunicados nas Fichas de Dados de Segurança (SDS) do produto da Braskem. As informações de rotulagem correspondem às informações da SDS, de acordo com os requisitos do GHS (Sistema Harmonizado Global) específicos para o país de exportação. Os documentos de comunicação de risco no local (SDSs e rótulos) são gerenciados por cada instalação da Braskem. O fornecimento de componentes, a composição do produto e a identificação de risco são parte do processo de avaliação de matéria-prima e produto da Braskem.
Exemplos de como as informações relacionadas aos produtos da Braskem são gerenciadas:
• PS Global Standard for Chemical Hazard Information
• PS Global Standard Chemical Inventory and Control
• Procedure for Risk Management of Chemical Substances
• Chemical Hazard Information guidance and training
• Hazard Screening Tool for researchers in the very initial stage of development
• Chemical of Concern Screening Tool
• Braskem website - Regulatory Information Sheets (RIS), SDS, REACH
• Global SDS auto-distribution communication process
• GHS health and environmental hazard classifications
• Avaliações de produtos em relação à CA Prop 65, SVHC, GADSL, RoHS e outras listas declaráveis/restritas/proibidas
• Presença de metais pesados, alérgenos, substâncias derivadas de plantas/animais, substâncias OGM, nanomateriais e substâncias que destroem a camada de ozônio.
</t>
  </si>
  <si>
    <t>417-1b. Percentual de categorias significativas de produtos ou serviços abrangidas pelos procedimentos da organização e avaliadas quanto à conformidade com esses procedimentos.</t>
  </si>
  <si>
    <t xml:space="preserve">
100% dos produtos são avaliados de acordo com os padrões e procedimentos da Braskem. Além disso, eles são auditados como parte do Sistema de Gestão Integrado da Braskem.</t>
  </si>
  <si>
    <t>417-2 - Casos de não conformidade em relação a informações e rotulagem de produtos e serviços</t>
  </si>
  <si>
    <t>417-2a. Número total de casos de não conformidade com leis e/ou códigos voluntários em relação a informações e rotulagem de produtos e serviços, discriminados por:</t>
  </si>
  <si>
    <t xml:space="preserve">Não temos registrado, bem como não acompanhamentos processos administrativos ou judiciais. perante tribunais, autoridades governamentais, agências reguladoras ou códigos voluntários, envolvendo casos de não conformidade relacionados à informações e rotulagem de produtos e serviços que tenham resultado em sanções administrativas ou judiciais, monetárias ou não monetárias, durante o período de relato.  Também não possuímos casos de não conformidade relacionados à informações e rotulagem de produtos e serviços que tenham resultado em ações judiciais, monetárias ou não monetárias, durante o período de relato.
 </t>
  </si>
  <si>
    <t>417-2 b. Se a organização não tiver identificado nenhum caso de não conformidade com leis e/ou códigos voluntários, uma breve declaração desse fato será suficiente.</t>
  </si>
  <si>
    <t>Não temos registrado, bem como não acompanhamentos processos administrativos ou judiciais. perante tribunais, autoridades governamentais, agências reguladoras ou códigos voluntários, envolvendo casos de não conformidade relacionados à informações e rotulagem de produtos e serviços que tenham resultado em sanções administrativas ou judiciais, monetárias ou não monetárias, durante o período de relato.  Também não possuímos casos de não conformidade relacionados à informações e rotulagem de produtos e serviços que tenham resultado em ações judiciais, monetárias ou não monetárias, durante o período de relato.</t>
  </si>
  <si>
    <t>417-3 - Casos de não conformidade em relação a comunicação de marketing</t>
  </si>
  <si>
    <t>417-3a. Número total de casos de não conformidade com leis e/ou códigos voluntários em relação a comunicação de marketing, inclusive publicidade, promoção e patrocínio, discriminados por</t>
  </si>
  <si>
    <t>Não foram verificados, no período apurado, processos administrativos ou judiciais relacionados à marketing e comunicação em que a empresa tenha sido considerada em desconformidade.</t>
  </si>
  <si>
    <t>417-3b. Se a organização não tiver identificado nenhum caso de não conformidade com leis e/ou códigos voluntários, uma breve declaração desse fato será suficiente</t>
  </si>
  <si>
    <t>GRI 418 | Privacidade do Cliente</t>
  </si>
  <si>
    <t>418-1 - Queixas comprovadas relativas a violação da privacidade e perda de dados de clientes</t>
  </si>
  <si>
    <t>418-1a. Número total de queixas comprovadas relativas a violação da privacidade do cliente, categorizadas por:</t>
  </si>
  <si>
    <t>Durante o período apurado não foram identificados nenhuma queixa de titulares de dados, autoridades ou incidentes de segurança envolvendo dados pessoais de clientes da Braskem que tenham sido considerados substanciados para reporte.</t>
  </si>
  <si>
    <t>418-1b. Número total de vazamentos, furtos ou perdas de dados de clientes que foram identificados.</t>
  </si>
  <si>
    <t>Não aplicável por motivo expicitado no item a.</t>
  </si>
  <si>
    <t>418-1c. Se a organização não tiver identificado nenhuma queixa comprovada, uma breve declaração desse fato será suficiente.</t>
  </si>
  <si>
    <t>RT-CH-000 | Produção por Segmento</t>
  </si>
  <si>
    <t xml:space="preserve"> RT-CH 000.A Produção por segmento reportado</t>
  </si>
  <si>
    <t>Químicos</t>
  </si>
  <si>
    <t>Capacidade</t>
  </si>
  <si>
    <t>Produção</t>
  </si>
  <si>
    <t>Taxa de Utilização</t>
  </si>
  <si>
    <t>Eteno Verde</t>
  </si>
  <si>
    <t>PE</t>
  </si>
  <si>
    <t>PP</t>
  </si>
  <si>
    <t>PVC</t>
  </si>
  <si>
    <t>Soda cáustica</t>
  </si>
  <si>
    <t>Cloro</t>
  </si>
  <si>
    <t>EDC</t>
  </si>
  <si>
    <t>Eteno</t>
  </si>
  <si>
    <t>RT-CH-110 | Emissões de Gases Efeito Estufa</t>
  </si>
  <si>
    <t>EM-MD-110a.1 - Emissões globais brutas do Escopo 1, porcentagem coberta por regulamentos de limitação de emissões</t>
  </si>
  <si>
    <t>Total de emissões GEE, Escopo 1</t>
  </si>
  <si>
    <t>Gases incluídos no cálculo</t>
  </si>
  <si>
    <t>Emissões biogênicas*</t>
  </si>
  <si>
    <t>*Reporte iniciado em 2022</t>
  </si>
  <si>
    <t>EM-MD-110a.2 - Discussão de estratégia ou plano de longo e curto prazo para gerenciar emissões do Escopo 1, metas de redução de emissões e análise de desempenho das metas</t>
  </si>
  <si>
    <t xml:space="preserve">As mudanças climáticas são um dos mais urgentes e maiores desafios que enfrentaremos em um futuro não tão distante. Como estratégia para reverter ou ao menos mitigar o problema, o conceito de neutralidade de carbono tornou-se primordial. Segundo o IPCC (Painel Intergovernamental sobre Mudanças Climáticas), a neutralidade de carbono é obtida quando o total de gases de efeito estufa emitidos for igual à quantidade total removida em escala global. Isso pode ser feito reduzindo as emissões de GEE através da alteração de fontes de energia e de processos da indústria.
A indústria química é uma grande emissora de gases de efeito estufa (GEE), globalmente somando 1,5 bilhão de toneladas de CO2 emitidos em seus processos produtivos e no uso de energia neles demandados, segundo informações da International Energy Agency.
Cientes do nosso impacto neste tema, desde 2008 a Braskem realiza anualmente o inventário de emissões de GEE, sua principal ferramenta de gestão do tema. Em 2020, como passo fundamental na gestão climática, definimos objetivos que visam reduzir as emissões de GEE, consolidando esforços para alcançar a neutralidade de carbono até 2050, além de tornar a operação da Braskem mais resiliente aos potenciais impactos das mudanças do clima. São eles:
Até 2030:
Reduzir em 15% as emissões de GEE de escopos 1 e 2 (ref. a média dos anos de 2018 a 2020 - ano base).
Adquirir 85% de eletricidade de fontes renováveis para todas as operações industriais da Braskem.
Expansão da capacidade produtiva de bioprodutos para 1 milhão de toneladas.
Aumentar o nosso índice interno de segurança hídrica para 100%.
Reduzir a exposição aos riscos climáticos identificados como altos.
Até 2050:
Neutralidade de carbono.
Para atingir esses objetivos, elaboramos nossa primeira versão do plano de transição climática, com base nos princípios do UK Transition Plan Task Force (UKTPT) e do Task Force on Climate-Related Financial Disclosures (TCFD), que será publicado em 2025. O plano contempla detalhes sobre a estratégia da Braskem para a redução das emissões de GEE e ações que a organização irá realizar em prol da transição para uma economia de baixo carbono, como o Programa de Descarbonização Industrial, estudos de novas tecnologias de baixo carbono através da Plataforma de Tecnologias de Descarbonização e outras frentes de trabalho. Além disso, tratá informacoes relativas a gestão de riscos climáticos e adaptacão, ferramentas de gestão, uso da inovação tecnológica, bem como ações de engajamento da cadeia de valor.
 </t>
  </si>
  <si>
    <t>RT-CH-120 | Qualidade do Ar</t>
  </si>
  <si>
    <t>RT-CH-120a.1. - Emissões atmosféricas dos seguintes poluentes: (1) NOx (excluindo N2O), (2) SOx, (3) compostos orgânicos voláteis (VOCs) e (4) poluentes atmosféricos perigosos (HAPs)</t>
  </si>
  <si>
    <t>Conforme GRI 305-7</t>
  </si>
  <si>
    <t>RT-CH-130 | Gestão de Energia</t>
  </si>
  <si>
    <t>RT-CH-130a.1. - (1) Energia total consumida, (2) porcentagem de eletricidade da rede, (3) porcentagem de renováveis, (4) energia autogerada total</t>
  </si>
  <si>
    <t>Energia</t>
  </si>
  <si>
    <t>Consumo de energia</t>
  </si>
  <si>
    <t>Intensidade do consumo de energia (GJ/t)</t>
  </si>
  <si>
    <t>% de energia vinda do grid*</t>
  </si>
  <si>
    <t>*Reporte por país iniciado em 2022</t>
  </si>
  <si>
    <t>Combusíveis residuais</t>
  </si>
  <si>
    <t>Eletricidade</t>
  </si>
  <si>
    <t xml:space="preserve">Carvão </t>
  </si>
  <si>
    <t>Vapor**</t>
  </si>
  <si>
    <t>ND</t>
  </si>
  <si>
    <t>Outros combustíveis</t>
  </si>
  <si>
    <t>**incluído em 2023 devido a relevância dos projetos VESTA e VEOLIA</t>
  </si>
  <si>
    <t>Energia renovável na matriz energética da Braskem</t>
  </si>
  <si>
    <t>Energias limpas e/ou renováveis consumidas (% do total de energia consumida)</t>
  </si>
  <si>
    <t>Total de energias limpas e/ou renováveis compradas (% do total de energia comprada)</t>
  </si>
  <si>
    <t>Energia elétrica renovável comprada(1) (% do total de energia elétrica comprada)</t>
  </si>
  <si>
    <t xml:space="preserve">RT-CH-140 | Gestão de Água </t>
  </si>
  <si>
    <t>RT-CH-140a.1. - Total de água retirada, (2) total de água consumida, porcentagem de cada um em regiões com estresse hídrico de linha de base alto ou extremamente alto</t>
  </si>
  <si>
    <t>Água captada</t>
  </si>
  <si>
    <t>Total de água captada (m3)</t>
  </si>
  <si>
    <t>There was an update of the data to maintain the same conceptual basis of CSA, for this reason, the evidence from indicators center (SASB 140) is different from the data answered in the question. Braskem considers SASB methodology, which is Water Consumption = Water Withdrawal (-) Water Transferred/Sold, different than CSA that considers Water Consumption = Water Withdrawal (-) Water Discharge.</t>
  </si>
  <si>
    <t>Água de fonte superficial</t>
  </si>
  <si>
    <t>Água de fonte subterrânea</t>
  </si>
  <si>
    <t>Água adquirida (terceira parte)</t>
  </si>
  <si>
    <t>Água de reúso</t>
  </si>
  <si>
    <t>% estresse hídrico</t>
  </si>
  <si>
    <t>Água consumida</t>
  </si>
  <si>
    <t>Total de água consumida (m3)</t>
  </si>
  <si>
    <t>RT-CH-140a.2. - Número de incidentes de não conformidade associados a licenças, padrões e regulamentos de qualidade da água</t>
  </si>
  <si>
    <t>Não houve incidentes em 2024 que tenham gerado autuação sem possibilidade de novos recursos.</t>
  </si>
  <si>
    <t>RT-CH-140a.3. - Descrição dos riscos de gestão da água e discussão de estratégias e práticas para mitigar esses riscos</t>
  </si>
  <si>
    <t xml:space="preserve">  O risco relacionado à água refere-se a uma redução, parcial ou total, deste recurso que pode impactar em uma redução, parcial ou total, da unidade industrial exposta. Uma das potenciais ameaças mais relevante refere-se aos riscos associados às mudanças climáticas, tendo como potenciais consequências secas severas com impactos diretos e indiretos no uso deste recursos, para todos os usuários da região, inclusive as comunidades, consequentemente com cenários de potenciais conflitos na disputa por este recurso pelos usuários.
A captação superficial em bacias hidrográficas é a forma de captação mais vulnerável, principalmente se a bacia hidrográfica estiver sob risco hídrico alto ou moderado, pois o principal fator a avaliar é se a região está exposta ou não ao risco de secas severas, de acordo os estudos de riscos climáticos, pois as regiões que estejam sob este risco, a prioridade do uso das fontes de captação superficial será para as comunidades, assim deve-se buscar outras fontes mais sustentáveis, que não concorram com as comunidades, como reuso de esgoto, dessalinização da água do mar, e outros.
As atividades para se buscar novas fontes mais sustentáveis de captação de água exige a busca de engajamento e parcerias com outros atores, pois quanto mais usuários estiverem engajados numa nova iniciativa os custos serão mais reduzidos. Alem do que, ainda não há uma segurança jurídicas para alguns novo tipos de fontes de captação de água, uma vez que não temos regulações completamente definidas e implementadas.
A Braskem atualiza periodicamente os estudos de riscos climáticos para manter atualizadas as áreas com maior risco de secas severas, assim como mantém atualizados os estudos de riscos das bacias hidrográficas dessas regiões identificadas. Para identificar, priorizar e definir ações para mitigar esses riscos, a Braskem usa uma metodologia desenvolvidas pela FGV-SP,  FRAMEWORK (WIZARD FROM UKCIP AND INCAE - AUSTRALIAN GOVERNMENT GUIDELINES FOR RISK ASSESSMENT). Tambem usa o WRI AQUEDUCT para avaliar os riscos de curto e longo prazo (2030 e 2050) associados à disponibilidade hídrica em bacias hidrográficas onde a Braskem identificou alto risco de estresse hídrico. Após identificar todas as regioes de potencial stress hídrico, a Braskem realizou o estudo de risco das bacias hidrográficas dessas regioes, identificando as regiões mais prioritárias, ou seja de maior risco, e definiu ações para mitigação desses riscos, estas ações já se encontram implementadas, em andamento ou planejadas, dependendo do nível de prioridade da região. A empresa estuda alternativas como água de reúso e água dessalinizada do mar para mitigar os riscos de disponibilidade. No que diz respeito à qualidade da água, esse parâmetro também é considerado por ter impacto direto nas operações da Braskem. Com a implantação de um projeto de reuso em São Paulo chamado Aquapolo, além de resolver o problema de disponibilidade de água, resolveu também o problema de qualidade da água devido à redução da intervenção de equipamentos e redução da quantidade de produtos químicos utilizados no tratamento. 
Após a realização de estudos de riscos climáticos e risco hídrico nas bacias hidrográficas, a Braskem identificou as regiões com potencial stress hídrico e cujas bacias estão em risco alto ou moderado, com horizonte temporal 2030 e 2050, com potencial impacto nas operações da empresa nessas regiões. Sendo assim, para garantir a continuidade operacional, a empresa definiu um plano de ação para todas essas unidades industriais expostas para identificar e implementar novas fontes de captação de água, mais sustentáveis e mais seguras. 
A Braskem participa da iniciativa WATER RESILIENCE COALITION, que visa expor o risco hídrico global ao topo da agenda corporativa e preservar os recursos de água doce do mundo por meio de ações coletivas em bacias com escassez de água e compromissos ambiciosos e quantificáveis, sendo assim a empresa pretende se engajar em ações coletivas junto com outros atores em busca de uma segurança hídrica integrada da região em avaliação, e trazendo impactos positivos para as comunidades e todos os usuários da região.
 </t>
  </si>
  <si>
    <t>RT-CH-150 | Gestão de Resíduos Perigosos</t>
  </si>
  <si>
    <t>RT-CH-150a.1 - Quantidade de resíduos perigosos gerados, porcentagem reciclada</t>
  </si>
  <si>
    <t>Total de resíduos perigosos (kg)</t>
  </si>
  <si>
    <t xml:space="preserve">Geração </t>
  </si>
  <si>
    <t>23.484.605 </t>
  </si>
  <si>
    <t xml:space="preserve"> 21.979.020 </t>
  </si>
  <si>
    <t>Destinação</t>
  </si>
  <si>
    <t xml:space="preserve">Reciclados </t>
  </si>
  <si>
    <t>Reuso (reaproveitamento)</t>
  </si>
  <si>
    <t xml:space="preserve">Compostagem </t>
  </si>
  <si>
    <t>Recuperação (inclusive energética)</t>
  </si>
  <si>
    <t> 17.156.910</t>
  </si>
  <si>
    <t xml:space="preserve">Reciclado </t>
  </si>
  <si>
    <t>Vale destacar que, o indicador de geração e de destinação não necessariamente seguem juntos. Isso ocorre porque o envio de resíduos para tratamento precisa de um planejamento específico que envolve o volume total que será destinado e a logística do envio. Deste modo, o resíduo pode ser gerado em um mês, mas não necessariamente ele será destinado para tratamento no mesmo mês.
A classificação de resíduos sólidos envolve a identificação do processo ou atividade que lhes deu origem, seus constituintes e características, e a comparação desses constituintes com listas de resíduos e substâncias cujo impacto sobre a saúde e o meio ambiente é conhecido. A Braskem segue as normas nacionais assim como a ABNT NBR 10.004 - RESÍDUOS SÓLIDOS - CLASSIFICAÇÃO.</t>
  </si>
  <si>
    <t>RT-CH-210 | Relacionamento com Comunidades</t>
  </si>
  <si>
    <t>RT-CH-210a.1 - Discussão dos processos de engajamento para gerenciar riscos e oportunidades associados aos interesses da comunidade</t>
  </si>
  <si>
    <t>A Braskem utiliza a metodologia de Engajamento Comunitário desde 2020, para estabelecer uma visão integrada e estratégica das ações de relacionamento com as comunidades em cada uma das regiões onde opera, baseada na identificação de impactos da matriz de risco corporativa, que consideram as características da operação e da região em que ela acontece. Além disso, os critérios de avaliação contemplam a responsabilidade do impacto, percepção do impacto pela comunidade e materialidade do impacto potencial.
Esse arcabouço analisa impactos de 3 esferas: Impactos Ambientais (1. Emissões atmosféricas, 2. Competição por recursos hídricos, 3. Efluentes, 4. Resíduos, 5. Ruído &amp; Barulho, 6. Vibração, 7. Saúde e segurança e os mesmos vinculados a operação logística); Impactos socioeconômicos (8. Competição por infraestrutura local: ruas e estradas, 9. Empregabilidade, 10. Dinamização da economia, 11. Desenvolvimento local); Direitos humanos (12. Direito à propriedade privada, à moradia e à privacidade, ao convívio familiar, 13. Direito a não ser submetido a trabalho forçado, trabalho infantil ou exploração sexual, 14. Direito a estilo de vida, cultura e meios de subsistência tradicionais (povos tradicionais). Além disso, riscos socioambientais são mapeados periodicamente por meio da área de SSMA da Braskem, cujos resultados são reportados na matriz de riscos corporativos e acompanhados pela alta gestão da empresa.
A Braskem possui um mapa de stakeholders no Brasil que foi desenvolvido com o apoio da consultoria Integratio em 2022 e que continua sendo a base para a definição das ações de engajamento de stakeholders em cada território. Mantemos aberto o diálogo com todas as comunidades localizadas no entorno de nossas operações, por meio da participação nos Conselhos Comunitários Consultivos (CCC) no Brasil (a Braskem participa de conselhos nos 5 estados em que possui operações (AL, BA, RJ, RS e SP)), permitindo uma conexão mais direta entre as unidades ou operações da Braskem e as comunidades. Nestes fóruns, são discutidos, prioritariamente, assuntos relacionados aos temas de Saúde, Segurança e Meio Ambiente.
APELL: O processo APELL foi lançado em 1988 sob a liderança do Programa das Nações Unidas para o Meio Ambiente (UNEP, na sigla em inglês) que formulou as suas diretrizes a partir de ações em cooperação com a Associação das Indústrias Químicas dos Estados Unidos e o Conselho Europeu das Federações da Indústria Química. Desde então, essa iniciativa tem inspirado atividades colaborativas de planejamento com enfoque em prevenção de acidentes ao redor do mundo e preparando órgãos públicos que atuam em atendimento a emergências e também as comunidades, com informações sobre como proceder a fim de minimizar impactos no caso de situações emergenciais. No Brasil, a Associação Brasileira da Indústria Química (ABIQUIM) foi incumbida de disseminá-la. Assim, de forma colaborativa e com base em um conjunto de informações sistematizadas, são desenvolvidos os planos de atendimento à segurança da coletividade em situações de emergência.
Nas regiões em que não temos o processo do APELL estabelecido, conduzimos os treinamentos e atividades via associações das quais fazemos parte, como Comitês de Fomento Industrial (COFIP, COFIC) e Núcleos da Defesa Civil (NUDEC).
Além disso, reforçamos o nosso relacionamento por meio do acompanhamento dos nossos investimentos sociais privados e com o programa Formando Laços Brasil, que tem como foco receber em nossas unidades industriais, escritórios e estações ambientais, visitantes de escolas, universidades, clientes, fornecedores, comunidade e instituições governamentais e não governamentais, imprensa, entre outros, com o intuito de conhecer nossos processos, negócio, programas sociais e instalações. Em 2024, houve a participação de 4.634 pessoas no programa. 
Relacionamento Comunitário no México
O relacionamento e a comunicação com as comunidades da área de influência social da Braskem Idesa, no México, são realizados por meio das seguintes atividades:
• Visitas às comunidades
• Reuniões comunitárias
• Reuniões com líderes comunitários
• Entrega mensal de relatórios
• Boletim de Notícias
• Eventos culturais
Ademais, desde 2017 a Braskem também realiza processos de devida diligência em direitos humanos em suas operações (abrangência global a partir de 2022), em que mapeamento de riscos para pessoas são o ponto de partida do trabalho. O objetivo é a identificação de quaisquer riscos em direitos humanos, quando existentes, seja para detentores de direitos internos, como terceiros, de cadeia, das comunidades onde operamos, ou da sociedade de uma forma geral. Uma vez mapeados impactos reais e potenciais, estes também são inseridos na matriz corporativa de riscos da empresa e inicia-se um trabalho que envolve todas as áreas-chave da empresa para análises das ações correntes, desenvolvimento de planos de ação e tratativas. Os riscos mapeados em 2022 abrangem temas como a imagem do plástico, questões socioambientais, aspectos sociais e trabalhistas na cadeia de valor, diversidade, equidade e inclusão e saúde ocupacional. 
A interação com as comunidades do entorno das operações e escritórios está pautada em projetos sociais e ações de relacionamento.  Em 2024, a Braskem aprovou a sua nova estratégia de responsabilidade social, que incluiu a revisão das causas prioritárias, que passaram a ser:  
Economia Circular &amp; Mudança do Clima: promover ações que estimulem o descarte e o consumo consciente, desenvolvam a cadeia de valor da reciclagem ou ações que possibilitem a redução das desigualdades resultantes das mudanças climáticas.  
Educação Profissional e Tecnológica: Promover ações relacionadas a Ciência, Tecnologia, Engenharia, Matemática (STEM) e formação profissional para a indústria petroquímica e sua cadeia de valor.
Inclusão Social: promover ações que contribuam para a redução das desigualdades sociais através das soluções da química e do plástico ou que contribuam com a inclusão social através da melhoria da renda.
 Juntamente com o reposicionamento da estratégia de responsabilidade social, também criamos uma narrativa de responsabilidade social e um selo, que passa a ser comunicado juntamente com nossos projetos sociais, que representa nossa crença no pleno desenvolvimento das pessoas por meio de oportunidades adequadas, demonstrando o que queremos alcançar por meio da atuação em investimento social privado: “Empoderar pessoas é transformar realidades”.
NARRATIVA DE RESPONSABILIDADE SOCIAL
"Há muitas formas de contribuir para um mundo melhor. A nossa nasce do desejo de cuidar de quem está perto da gente. Buscamos constantemente promover direitos humanos e colaborar com o desenvolvimento das regiões onde atuamos para melhorar a vida de quem vive ao nosso redor. Isso significa empoderar pessoas para transformar realidades. A Braskem impulsiona comunidades por meio de causas que priorizam a economia circular e a mitigação das mudanças climáticas, educação profissional e tecnológica, e a inclusão social por meio da geração de renda e da aplicação dos nossos produtos. Com elas, buscamos viabilizar modos de vida que têm por princípio a sustentabilidade, a equidade e o bem-estar. Pessoas conscientes e protagonistas têm o poder de multiplicar a transformação positiva. Assim, novas perspectivas e oportunidades se tornam reais. E juntos, tornamos o futuro melhor."
Alguns exemplos de ações sociais:
EDITAL PROJETOS QUE TRANSFORMAM (Brasil): A Braskem anunciou os 11 projetos vencedores do 3º Edital “Projetos que Transformam”. A edição de 2024 recebeu 244 inscrições dos estados de Alagoas, Bahia, São Paulo, Rio de Janeiro e Rio Grande do Sul. Destes, 11 foram selecionados como vencedores. As iniciativas priorizadas estão alinhadas às três causas estratégicas da Braskem: Economia Circular e Clima, Educação Profissional e Tecnológica e Inclusão Social, e o impacto estimado é de 1.000 pessoas diretamente.
PROJETO SER (Brasil): Em 2024, em busca do fortalecimento da conexão entre nosso investimento social privado e a estratégia de negócio da Braskem, diferentes áreas que estavam focando na cadeia pós consumo uniram esforços com a ambição de contribuir para o aumento da taxa de reciclagem de embalagens plásticas no Brasil, por meio do fortalecimento socioeconômico das cooperativas de reciclagem. Neste momento surgia o Projeto Cooperativas, o qual contou com a participação de equipes da área de Desenvolvimento Sustentável, Responsabilidade Social, Economia Circular e Matéria Prima e do Cazoolo. Para alcançar os resultados esperados, o projeto foi estruturado de forma a trazer valor social como de negócio para a cadeia. Assim, fez uma profunda investigação nas cooperativas participantes do Programa Ser+, promovido pela da Braskem, para entender os desafios operacionais e identificar materiais e embalagens que atualmente não são comercializados e, consequentemente, vão para rejeito. Além de fortalecer a cadeia e aproximar cooperativas de recicladores, o projeto traz diversas entregas importantes, tais como a revisão estruturada do Programa Ser+ e informações estratégicas para o Cazoolo no desenvolvimento de novas soluções de embalagens circulares. 
PROGRAMA AVANZA (México): o programa contribui para o desenvolvimento de capacidades técnicas para gerar melhores oportunidades de emprego na região sul do estado de Veracruz. Em 2024, 120 pessoas foram treinadas em Eletricidade Industrial, Supervisor de Segurança, Soldagem Básica, Saúde e Segurança no Trabalho, Fundamentos do AutoCAD 2D e Controlador Lógico Programável.
Meine Position ist Spitze (Alemanha): o objetivo do programa, promovido pela ChemCologne, é dar aos alunos uma visão geral da indústria petroquímica na Renânia no momento em que eles estão decidindo qual caminho querem seguir em sua educação superior, além de atrair mais jovens talentos para nossa indústria. Dois alunos puderam vivenciar um dia da rotina na indústria química juntamente com dois integrantes da planta de Wesseling.
PROGRAMA GLOBAL DE VOLUNTARIADO: O Programa é um importante pilar dentro da estratégia de responsabilidade social e tem como objetivo mobilizar os integrantes globalmente a realizarem ações voluntárias que apoiem organizações sociais nas comunidades do entorno das operações e escritórios. Passados 7 anos desde seu lançamento, em 2024, foi aprovada a nova ambição do programa: “criar experiências transformadoras que ampliem a consciência social dos integrantes, fortaleçam os vínculos entre as pessoas, potencializem o impacto positivo nas comunidades e contribuam para que a Braskem seja uma empresa cada vez mais humana”. Em 2024 foi lançado o pilto do Programa de Mentoria Voluntária da Braskem, executado no Brasil. Durante 5 semanas, 21 integrantes apoiarão 21 estudantes das comunidades do entorno, estudantes de cursos técnicos ou de graduação, sobre planejamento de carreira e soft skills.</t>
  </si>
  <si>
    <t>RT-CH-320 | Saúde e Segurança do Trabalho-CH-210 | Relacionamento com Comunidades</t>
  </si>
  <si>
    <t>RT-CH-320a.1 - (1) Taxa total de incidentes registráveis (TRIR) e (2) taxa de fatalidade para (a) funcionários diretos e (b) funcionários terceirizados</t>
  </si>
  <si>
    <t>Taxa Total de Incidentes Registráveis (TRIR) para lesões e doenças relacionadas ao trabalho</t>
  </si>
  <si>
    <t>Acidentes do trabalho classificados como registráveis, segundo o critério da OSHA.</t>
  </si>
  <si>
    <t>Acidentes fatais</t>
  </si>
  <si>
    <t xml:space="preserve">Doenças do trabalho identificadas </t>
  </si>
  <si>
    <t>TRIR</t>
  </si>
  <si>
    <t xml:space="preserve">Taxa de Acidentes Fatais </t>
  </si>
  <si>
    <t>    Integrantes Braskem</t>
  </si>
  <si>
    <t>Contratados</t>
  </si>
  <si>
    <t>RT-CH-320a.2. - Descrição dos esforços para avaliar, monitorar e reduzir a exposição de funcionários e trabalhadores contratados a riscos de saúde de longo prazo (crônicos)</t>
  </si>
  <si>
    <t>Os riscos ocupacionais de longo prazo (crônicos) na Braskem são gerenciados pelas equipes de Higiene Ocupacional. Esta gestão é requerida, não somente nas legislações locais, mas também através do padrão global de Avaliação da Exposição (Exposure Assessment) do Intelius, sistema de gerenciamento interno da Braskem. Baseado nestes requisitos, as equipes realizam avaliação de risco da relação entre atividades e inventário de agentes químicos, gerando um programa de monitoramento de agentes prioritários para acompanhamento e controle das exposições. Para os casos em que o risco é definido como alto, controles são implantados, tais como uso de EPI, monitoramentos de saúde, capacitações e projetos para redução do risco na fonte ou na trajetória, de modo a proteger a saúde dos trabalhadores. Esta gestão é feita para todos os integrantes.
Para os terceiros, a Braskem atua em duas frentes. Para os riscos gerados pela Braskem, ela monitora e comunica, através de relatório anual, estas exposições. Para os riscos gerados pela terceira, a Braskem acompanha através do processo de gestão de terceiras com foco na garantia do cumprimento dos requisitos legais e internos de SSMA.
Além da gestão citada acima, há um trabalho com foco em antecipação, voltado para evitar que novos riscos sejam incluídos nos processos e atividades. Por tanto, sempre que novos projetos, processo ou mudanças ocorrem, existe um fluxo de avaliação na qual especialistas são envolvidos para mapear, eliminar ou controlar potenciais riscos, ainda na fase de projeto, antes da mudança acontecer. Todo este processo é gerenciado pelo padrão global de Gestão de Mudanças. Como apoio neste processo, o departamento de engenharia desenvolveu, junto com a equipe de SSMA, um padrão normativo com Critérios de SSMA para Projetos de Engenharia.
Como contribuição adicional a este tema, em 2024, seguimos com a construção da matriz e o programa de gestão de fontes de Higiene Ocupacional baseada em risco. Em 2025, faremos um piloto de aplicação desta matriz em uma das unidades no Brasil, para validação final e ajustes, se necessário.</t>
  </si>
  <si>
    <t>RT-CH-410 | Design de Produto para Eficiência na fase de uso</t>
  </si>
  <si>
    <t>RT-CH-410a.1 - Receita de produtos projetados para eficiência de recursos na fase de uso</t>
  </si>
  <si>
    <t xml:space="preserve">Volume (toneladas novos grades/toneladas total de vendas) </t>
  </si>
  <si>
    <t>Mass (USD de margem de contribuição total de novos grades/ USD margem de contribuição total de todos os grades)</t>
  </si>
  <si>
    <t>Novos produtos:
(ü) Novo PE, EVA, PP ou PVC: produto modificado (em reator e/ou em extrusão) que complementa o portfólio atual da Braskem. O novo produto deve apresentar uma propriedade percebida como melhorada (por exemplo, propriedades mecânicas, propriedades ópticas, aumento de produtividade e/ou economia de energia nos clientes, menor VOC, etc.) em comparação a um grade existente. Não é necessário ter um novo nome de grade para ser considerado um novo produto.
(ü) Novos Polímeros Verdes, mesmo com o mesmo desempenho na versão petroquímica, serão considerados um novo produto</t>
  </si>
  <si>
    <t>RT-CH-410b.1 - Porcentagem de produtos que contêm o Sistema Harmonizado de Classificação e Rotulagem de Produtos Químicos (GHS) Categoria 1 e 2 Substâncias Perigosas para a Saúde e Meio Ambiente, (2) porcentagem de tais produtos que foram submetidos a uma avaliação de risco</t>
  </si>
  <si>
    <t xml:space="preserve">Porcentagem de produtos que contêm o Sistema Harmonizado de Classificação e Rotulagem de Produtos Químicos (GHS) </t>
  </si>
  <si>
    <t>Porcentagem de tais produtos que foram submetidos a uma avaliação de risco</t>
  </si>
  <si>
    <t>RT-CH-410b.2 - Discussão da estratégia para: (1) gerenciar produtos químicos preocupantes e; (2) desenvolver alternativas com impacto humano e/ou ambiental reduzido</t>
  </si>
  <si>
    <t>A Braskem utiliza uma prática de Gestão de Riscos de Administração de Produtos para avaliar e mitigar impactos ambientais e de saúde de produtos químicos preocupantes. A Administração de Produtos é parte integrante do design, fabricação, distribuição, uso, reciclagem e descarte de produtos Braskem. Existem vários pontos formais de revisão de PS em todo o processo de inovação stagegate.
A Braskem PS gerencia produtos químicos preocupantes e mitiga riscos potenciais de exposição química por meio do paradigma de Avaliação de Riscos: identificação de perigos, avaliação de exposição e gestão de riscos.
O Processo de Gestão de Riscos de Produtos Químicos Preocupantes (CoC) da Braskem resulta na identificação e priorização de quaisquer produtos químicos em produtos Braskem para investigação mais detalhada e possivelmente reformulação. Mais de 800 produtos químicos foram avaliados. Como resultado, projetos foram iniciados e encerrados com liberação bem-sucedida de produtos Braskem usando modelos de abordagem baseados em risco.
A Braskem realiza avaliações de risco para as matérias-primas usadas na produção de seus produtos. O processo de identificação de riscos inclui a avaliação de componentes de matéria-prima (ingredientes ativos e impurezas/subprodutos identificados) pelas métricas abaixo:
• Status da lista nas listas Prop 65, SVHC, GADSL e RoHS
• Classificações de riscos ambientais e à saúde do GHS
• Presença de metais pesados, alérgenos, substâncias derivadas de plantas/animais, substâncias OGM, nanomateriais e substâncias destruidoras da camada de ozônio
Além disso, a Braskem realiza avaliações de segurança específicas para sua carteira de produtos, quando aplicável, para proteger a saúde humana e o meio ambiente. O risco potencial à saúde é avaliado estimando uma exposição de pior caso (dada a formulação prospectiva do produto, condições do processo e usos finais) e determinando que essa exposição não exceda um limite regulatório de proteção à saúde humana e ao meio ambiente.</t>
  </si>
  <si>
    <t>RT-CH-410c.1 - Porcentagem de produtos por receita que contêm organismos geneticamente modificados (OGM)</t>
  </si>
  <si>
    <t>% dos produtos comerciais da Braskem supostamente vendidos em 2022 foram fabricados com aditivos derivados de OGM.</t>
  </si>
  <si>
    <t>RT-CH-530 |Gestão Legal e regulatória</t>
  </si>
  <si>
    <t>RT-CH-530a.1 - Discussão de posições corporativas relacionadas a regulamentações governamentais e/ou propostas de políticas que abordem fatores ambientais e sociais que afetam a indústria</t>
  </si>
  <si>
    <t>De acordo com a Política Global de Desenvolvimento Sustentável da Braskem, a escala da contribuição estratégica da Braskem para o desenvolvimento sstentável pode ser ampliada com o engajamento de diversos atores. A promoção desse engajamento deve ser realizada diretamente, ou em apoio a associações e entidades empresariais, visando ao fortalecimento de políticas públicas e / ou privadas para a promoção do Desenvolvimento Sustentável, seguindo as orientações da Política Global Anticorrupção. Assim, de forma ética e transparente, a Braskem visa contribuir para as discussões para a formulação de políticas públicas relacionadas ao desenvolvimento da indústria petroquímica, à eliminação de resíduos plásticos e de combate às mudanças climáticas, temas fundamentais para o desenvolvimento da indústria e de seus negócios. Em 2023, a Braskem esteve presente em diversos fóruns que se desdobram em políticas públicas, principalmente relacionados à questão da imagem do pláctico e das mudanças climáticas.
Acordo Global do Plástico
O Programa das Nações Unidas para o Meio Ambiente, Pnuma, alerta para a necessidade de se promover uma redução de 80% da poluição de material plástico nos oceanos até 2040. Assim, formuladores de políticas públicas, organizações da sociedade civil e empresas discutem um possível acordo para combater a poluição plástica. Nesse fórum, a Braskem apresenta a sua estratégia para eliminar os resíduos plásticos e reivindicar uma melhor compreensão sobre o papel do plástico na sociedade.
O posicionamento da Braskem nesta agenda busca propor contribuições às propostas de acordo que coloquem a Avaliação de Ciclo de Vida e outras técnicas científicas para ponderar os impactos reais do plástico na vida das pessoas e do planeta. As discussões técnicas giram em torno de microplásticos, aditivos preocupantes, gestão de resíduos, restrições de produção, financiamento, catadores e remediação, e a Braskem tem contribuído em discussões com diferentes atores para encontrar soluções equilibradas.
Em março de 2022, a Assembleia das Nações Unidas para o Meio Ambiente (UNEA) determinou que os países negociassem a criação do Acordo Global dos Plásticos, o primeiro tratado mundial para endereçar e acabar com poluição de resíduos plásticos. A agenda vai de encontro da nossa meta e, por isso, estamos atuando ativamente nas discussões, previstas para serem concluídas, a princípio, até 2024. A Braskem, junto com as outras empresas do Global Partners for Plastics Circularity, está empenhada em desenvolver a economia circular em todo mundo e, para isso, tem buscado evoluções nos projetos, fabricação, utilização e reciclagem de seus produtos. Para apresentar as ambições do Acordo e contar como diferentes agentes da cadeia de valor do plástico podem atuar, o International Council of Chemical Associations (ICCA), do qual a Braskem é parte atuante, lançou a campanha Global Partners for Plastics Circularity. Nosso trabalho junto está direcionado para a criação de documentos técnicos que ajudem empresas e governos a lidarem com temas como microplásticos e como efetivar verdadeiramente a economia circular no mundo. O objetivo é que este material sirva de suporte técnico para as discussões nas próximas rodadas de negociações.
Advocacy em Mudanças Climáticas
Atuamos com formuladores de políticas públicas, associações da indústria e atores da sociedade civil para desenvolver um arcabouço técnico e regulatório que amplia a capacidade das empresas de reduzir emissões, tornando o ambiente de negócios mais favorável para discussões e investimentos no combate às mudanças climáticas. Em 2023, o Congresso Nacional brasileiro avançou na aprovação da constituição de um mercado regulado de comércio de carbono. A Braskem participou ativamente das discussões e emitiu um posicionamento favorável a esse mecanismo, indicando os aspectos necessários para a sua implementação, tais como a adoção do sistema cap-and-trade, acordos setoriais de emissão e mecanismo de ajuste de fronteira. Caso as discussões avancem e o mercado seja formalizado, diversos investimentos do roadmap de neutralidade de carbono seriam viáveis do ponto de vista financeiro. Na Europa, fizemos progressos importantes em nossa agenda de assuntos governamentais. Dentre eles, destacamos: a inclusão de metas para polímeros circulares (reciclados e de base biológica) na legislação holandesa; a inclusão de uma nova emenda ao texto da revisão da Regulamentação Europeia de Embalagens e Resíduos de Embalagens (PPWR), que nomeia a Comissão Europeia para estudar a situação dos plásticos de base biológica e a possível inclusão de metas de porcentagem mínima de conteúdo renovável a partir de 2030; e a inclusão de matérias-primas de base biológica ao roadmap para 2050 da Associação Europeia dos Produtores de Plásticos (Plastics Europe(3)), como uma das alavancas que levará a nossa indústria a 65% de circularidade.
(3) A Plastics Europe é uma associação comercial líder e representa os fabricantes de plásticos ativos na indústria europeia.
Após mais um ano de trabalho dedicado em associações da UE e com legisladores, a Braskem continuou a se solidificar como líder na indústria petroquímica, com conhecimento especializado em plásticos de base biológica, fornecimento sustentável de biomassa para materiais e Avaliação do Ciclo de Vida (ACV). . Isto foi refletido pelos novos esforços da legislatura europeia para trabalhar em plásticos de base biológica e integrá-los em legislação como o Regulamento de Embalagens e Resíduos de Embalagens (PPWR). Como membros ativos da Renewable Carbon Initiative, do Biobased Industries Consortium e da Plastics Europe, lideramos e contribuímos agora para inúmeras discussões técnicas e estratégias de comunicação para a nossa cadeia de valor. Os Assuntos Externos da UE continuam a promover com sucesso a liderança de pensamento da Braskem sobre como a nossa indústria pode fazer parte de uma economia circular neutra em carbono.
Governos e associações
O diálogo com o governo, tendo como aliadas as associações de indústria, faz parte do nosso dia a dia na busca de liberar o potencial do nosso negócio.
Seguindo todas as diretrizes de ética e integridade da Braskem, em 2024, atuamos institucionalmente com os governos federal, estadual e municipal, com apoio de entidades setoriais, em diversos temas relevantes para a indústria e o setor petroquímico.
Com foco em fortalecer a competividade da indústria petroquímica, participamos ativamente dos fóruns e debates das principais associações e entidades setoriais, a fim de contribuirmos na formulação das políticas públicas de maior relevância para o desenvolvimento do setor. Como exemplo, retomamos o Regime Especial da Indústria Química (REIQ) e o restabelecimento da aplicação da alíquota do imposto de importação para produtos químicos ao mesmo nível da Tarifa Externa Comum, vigente para os membros do Mercosul.</t>
  </si>
  <si>
    <t>Investimentos em associações</t>
  </si>
  <si>
    <t>R$ mil</t>
  </si>
  <si>
    <t>Qtde.</t>
  </si>
  <si>
    <t>Europa e Ásia</t>
  </si>
  <si>
    <t>RT-CH-540 | Segurança, emergência, preparo e resposta operacional</t>
  </si>
  <si>
    <t>RT-CH-540a.1. - Contagem de Incidentes de Segurança do Processo (PSIC), Taxa Total de Incidentes de Segurança do Processo (PSTIR) e Taxa de Gravidade do Incidente de Segurança do Processo (PSISR)</t>
  </si>
  <si>
    <t>Taxa de acidentes de processos</t>
  </si>
  <si>
    <t>TIER 1</t>
  </si>
  <si>
    <t>Nº</t>
  </si>
  <si>
    <t>Pontuação de gravidade TIER 1</t>
  </si>
  <si>
    <t>Critério CCPS</t>
  </si>
  <si>
    <t>Taxa de TIER 1 - ABNT</t>
  </si>
  <si>
    <t>nº x MM/Hht</t>
  </si>
  <si>
    <t>Taxa de TIER 1 - OSHA</t>
  </si>
  <si>
    <t>nº x 200.000/Hht</t>
  </si>
  <si>
    <t>Taxa de gravidade TIER 1 - ABNT</t>
  </si>
  <si>
    <t>Classif. CCPS x MM/HHt</t>
  </si>
  <si>
    <t>Taxa de gravidade TIER 1 - OSHA</t>
  </si>
  <si>
    <t>Classif. CCPS x 200.000/HHt</t>
  </si>
  <si>
    <t>A Braskem não reporta a descrição da gravidade dos acidentes e das causas raízes.</t>
  </si>
  <si>
    <t>Com relação ao ano anterior, não houveram mudanças na sistemática utilizada pela Companhia para classificação de eventos de segurança de processo. Os mesmos continuam sendo classificados conforme Padrão Global Braskem BRK-GST-00-000118-EN (HES INCIDENT CLASSIFICATION) e Prática Recomendada API RP 754.</t>
  </si>
  <si>
    <t>RT-CH-540a.2 - Número de incidentes de transporte</t>
  </si>
  <si>
    <t>Taxa de acidente de trasporte (graves + moderarados)</t>
  </si>
  <si>
    <t>(No acidentes/10.000 eventos)</t>
  </si>
  <si>
    <t>Rodoviária</t>
  </si>
  <si>
    <t>Marítimo</t>
  </si>
  <si>
    <t>Ferroviário</t>
  </si>
  <si>
    <t>(No acidentes)</t>
  </si>
  <si>
    <t>Número de viagens</t>
  </si>
  <si>
    <t>(No viagens)</t>
  </si>
  <si>
    <t>A Braskem não divulga as informações sobre causas raízes dos acidentes de transporte.</t>
  </si>
  <si>
    <t>EM-MD-110 | Emissões de Gases Efeito Estufa</t>
  </si>
  <si>
    <t>Conforme RT-CH-110</t>
  </si>
  <si>
    <t>EM-MD-120 | Emissões Atmosféricas - Óleo e Gás</t>
  </si>
  <si>
    <t>EM-MD-120a.1 - Emissões atmosféricas dos seguintes poluentes: (1) Nox (excluindo N2O), (2) SOx, (3) compostos orgânicos voláteis (VOCs) e (4) material particulado (PM10)</t>
  </si>
  <si>
    <t xml:space="preserve">EM-MD-160 | Impactos Ecológicos - Óleo e gás </t>
  </si>
  <si>
    <t>EM-MD-160a.1 - Descrição das políticas e práticas de gestão ambiental</t>
  </si>
  <si>
    <t xml:space="preserve">A Braskem possui uma Política Empresarial de Saúde, Segurança, Meio Ambiente, Qualidade e Produtividade (BRK-POL-00-000318), na qual deixa claro que esses são valores centrais da empresa. Por meio de um sistema de gestão integrado, assegura-se a implantação da estratégia, voltada para a excelência organizacional, eficiência em processos ao longo da cadeia de valor, prezando sempre pelo uso sustentável de recursos naturais e proteção do meio-ambiente.
A empresa também possui uma Política Global de Desenvolvimento Sustentável (BRK-POL-00-000316), que integra e esclarece as normas e orientações corporativas relacionadas ao tema, bem como os compromissos voluntários e as iniciativas internacionais assumidas pela Braskem, induzindo a definição de objetivos e metas relativas ao Desenvolvimento Sustentável (Macro Objetivos), cuja definição e implementação devem ser realizadas ao longo do Ciclo de Planejamento, considerando aspectos qualitativos e quantitativos nos diversos âmbitos da Braskem
 </t>
  </si>
  <si>
    <t>EM-MD-160a.2 - Porcentagem de terras possuídas, arrendadas e/ou operadas em áreas com status de conservação protegida ou habitat de espécies ameaçadas</t>
  </si>
  <si>
    <t>% de terras possuídas, arrendadas e/ou operadas com status de conservação</t>
  </si>
  <si>
    <t>Área total possuída, arrendada e/ou operada (km2)</t>
  </si>
  <si>
    <t>Triunfo</t>
  </si>
  <si>
    <t>Santo André</t>
  </si>
  <si>
    <t>Camaçari</t>
  </si>
  <si>
    <t>Duque de Caxias</t>
  </si>
  <si>
    <t>Paulínia</t>
  </si>
  <si>
    <t>Cubatão</t>
  </si>
  <si>
    <t>La Porte, Texas</t>
  </si>
  <si>
    <t>Neal, West Virginia</t>
  </si>
  <si>
    <t>Mauá</t>
  </si>
  <si>
    <t>Marcus Hook, Pennsylvania</t>
  </si>
  <si>
    <t>Freeport, Texas</t>
  </si>
  <si>
    <t>Seadrift, Texas</t>
  </si>
  <si>
    <t>Schkopau, Germany</t>
  </si>
  <si>
    <t>Wesseling, Germany</t>
  </si>
  <si>
    <t>Maceió</t>
  </si>
  <si>
    <t>Marechal Deodoro</t>
  </si>
  <si>
    <t>Vila Prudente/Capuava</t>
  </si>
  <si>
    <t>Áreas protegidas ou com habitat de espécies ameaçadas (km2)</t>
  </si>
  <si>
    <t>EM-MD-160a.3 - Área terrestre perturbada, porcentagem de área impactada restaurada</t>
  </si>
  <si>
    <t>Projeto Benjamin - Braskem Idesa, MX (km2)</t>
  </si>
  <si>
    <t xml:space="preserve">EM-MD-520 | Comportamento Competitivo - Óleo e gás </t>
  </si>
  <si>
    <t>EM-MD-520a.1 - Valor total de perdas monetárias como resultado de procedimentos legais associados a regulamentações federais de oleodutos e armazenamento</t>
  </si>
  <si>
    <t>Em 2024 a Braskem não teve perdas monetárias como resultado de procedimentos legais associados a regulamentos federais de oleodutos e armazenamento.
Com relação a esta resposta, o reporte se dá considerando que não há nenhuma ação judicial de procedimentos legais associados a regulamentos federais de oleodutos e armazenamento.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</si>
</sst>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0.0%"/>
    <numFmt numFmtId="165" formatCode="#,##0;\(#,##0\)"/>
    <numFmt numFmtId="166" formatCode="_(* #,##0_);_(* \(#,##0\);_(* &quot;-&quot;??_);_(@_)"/>
    <numFmt numFmtId="167" formatCode="_-* #,##0_-;\-* #,##0_-;_-* &quot;-&quot;??_-;_-@_-"/>
    <numFmt numFmtId="168" formatCode="0.0"/>
    <numFmt numFmtId="169" formatCode="0.000"/>
    <numFmt numFmtId="170" formatCode="#,##0.0"/>
    <numFmt numFmtId="171" formatCode="#,##0.000"/>
    <numFmt numFmtId="172" formatCode="_-* #,##0.0000_-;\-* #,##0.0000_-;_-* &quot;-&quot;??_-;_-@_-"/>
    <numFmt numFmtId="173" formatCode="_-* #,##0.00000_-;\-* #,##0.00000_-;_-* &quot;-&quot;??_-;_-@_-"/>
    <numFmt numFmtId="174" formatCode="_-* #,##0.00000000_-;\-* #,##0.00000000_-;_-* &quot;-&quot;??_-;_-@_-"/>
    <numFmt numFmtId="175" formatCode="_-* #,##0.000000000_-;\-* #,##0.000000000_-;_-* &quot;-&quot;??_-;_-@_-"/>
    <numFmt numFmtId="176" formatCode="_-* #,##0.00000000_-;\-* #,##0.00000000_-;_-* &quot;-&quot;????????_-;_-@_-"/>
    <numFmt numFmtId="177" formatCode="_-* #,##0.000000000_-;\-* #,##0.000000000_-;_-* &quot;-&quot;?????????_-;_-@_-"/>
  </numFmts>
  <fonts count="60">
    <font>
      <sz val="11"/>
      <color theme="1"/>
      <name val="Aptos Narrow"/>
      <family val="2"/>
      <scheme val="minor"/>
    </font>
    <font>
      <sz val="11"/>
      <color theme="1"/>
      <name val="Aptos Narrow"/>
      <family val="2"/>
      <scheme val="minor"/>
    </font>
    <font>
      <b/>
      <sz val="11"/>
      <color theme="0"/>
      <name val="Aptos Narrow"/>
      <family val="2"/>
      <scheme val="minor"/>
    </font>
    <font>
      <sz val="11"/>
      <color rgb="FFFF0000"/>
      <name val="Aptos Narrow"/>
      <family val="2"/>
      <scheme val="minor"/>
    </font>
    <font>
      <b/>
      <sz val="11"/>
      <color theme="1"/>
      <name val="Aptos Narrow"/>
      <family val="2"/>
      <scheme val="minor"/>
    </font>
    <font>
      <u/>
      <sz val="11"/>
      <color theme="10"/>
      <name val="Aptos Narrow"/>
      <family val="2"/>
      <scheme val="minor"/>
    </font>
    <font>
      <b/>
      <sz val="12"/>
      <color theme="0"/>
      <name val="Aptos Narrow"/>
      <family val="2"/>
      <scheme val="minor"/>
    </font>
    <font>
      <b/>
      <sz val="12"/>
      <color rgb="FF002060"/>
      <name val="Aptos Narrow"/>
      <family val="2"/>
      <scheme val="minor"/>
    </font>
    <font>
      <b/>
      <sz val="16"/>
      <color rgb="FF002060"/>
      <name val="Aptos Narrow"/>
      <family val="2"/>
      <scheme val="minor"/>
    </font>
    <font>
      <sz val="14"/>
      <color theme="1"/>
      <name val="Aptos Narrow"/>
      <family val="2"/>
      <scheme val="minor"/>
    </font>
    <font>
      <b/>
      <sz val="14"/>
      <color theme="0"/>
      <name val="Aptos Narrow"/>
      <family val="2"/>
      <scheme val="minor"/>
    </font>
    <font>
      <b/>
      <sz val="14"/>
      <color rgb="FF002060"/>
      <name val="Aptos Narrow"/>
      <family val="2"/>
      <scheme val="minor"/>
    </font>
    <font>
      <b/>
      <sz val="14"/>
      <color rgb="FF0057B7"/>
      <name val="Aptos Narrow"/>
      <family val="2"/>
      <scheme val="minor"/>
    </font>
    <font>
      <b/>
      <sz val="16"/>
      <color rgb="FF0057B7"/>
      <name val="Aptos Narrow"/>
      <family val="2"/>
      <scheme val="minor"/>
    </font>
    <font>
      <sz val="12"/>
      <color theme="1"/>
      <name val="Aptos Narrow"/>
      <family val="2"/>
      <scheme val="minor"/>
    </font>
    <font>
      <sz val="12"/>
      <color rgb="FF002060"/>
      <name val="Aptos Narrow"/>
      <family val="2"/>
      <scheme val="minor"/>
    </font>
    <font>
      <sz val="8"/>
      <color theme="1"/>
      <name val="Aptos Narrow"/>
      <family val="2"/>
      <scheme val="minor"/>
    </font>
    <font>
      <sz val="14"/>
      <color rgb="FF000000"/>
      <name val="Times New Roman"/>
      <family val="1"/>
    </font>
    <font>
      <sz val="11"/>
      <name val="Aptos Narrow"/>
      <family val="2"/>
      <scheme val="minor"/>
    </font>
    <font>
      <b/>
      <sz val="14"/>
      <color theme="1"/>
      <name val="Aptos Narrow"/>
      <family val="2"/>
      <scheme val="minor"/>
    </font>
    <font>
      <sz val="14"/>
      <name val="Aptos Narrow"/>
      <family val="2"/>
      <scheme val="minor"/>
    </font>
    <font>
      <b/>
      <sz val="14"/>
      <color rgb="FFFFC000"/>
      <name val="Aptos Narrow"/>
      <family val="2"/>
      <scheme val="minor"/>
    </font>
    <font>
      <sz val="12"/>
      <name val="Aptos Narrow"/>
      <family val="2"/>
      <scheme val="minor"/>
    </font>
    <font>
      <b/>
      <sz val="22"/>
      <color rgb="FF0057B7"/>
      <name val="Aptos Narrow"/>
      <family val="2"/>
      <scheme val="minor"/>
    </font>
    <font>
      <b/>
      <sz val="11"/>
      <name val="Aptos Narrow"/>
      <family val="2"/>
      <scheme val="minor"/>
    </font>
    <font>
      <b/>
      <sz val="11"/>
      <color rgb="FFFFC000"/>
      <name val="Aptos Narrow"/>
      <family val="2"/>
      <scheme val="minor"/>
    </font>
    <font>
      <sz val="14"/>
      <color rgb="FFC00000"/>
      <name val="Aptos Narrow"/>
      <family val="2"/>
      <scheme val="minor"/>
    </font>
    <font>
      <b/>
      <sz val="11"/>
      <color rgb="FF002060"/>
      <name val="Aptos Narrow"/>
      <family val="2"/>
      <scheme val="minor"/>
    </font>
    <font>
      <vertAlign val="superscript"/>
      <sz val="11"/>
      <name val="Aptos Narrow"/>
      <family val="2"/>
      <scheme val="minor"/>
    </font>
    <font>
      <b/>
      <sz val="11"/>
      <color theme="4"/>
      <name val="Aptos Narrow"/>
      <family val="2"/>
      <scheme val="minor"/>
    </font>
    <font>
      <b/>
      <sz val="14"/>
      <name val="Aptos Narrow"/>
      <family val="2"/>
      <scheme val="minor"/>
    </font>
    <font>
      <i/>
      <sz val="14"/>
      <name val="Aptos Narrow"/>
      <family val="2"/>
      <scheme val="minor"/>
    </font>
    <font>
      <b/>
      <sz val="11"/>
      <color theme="0" tint="-0.499984740745262"/>
      <name val="Aptos Narrow"/>
      <family val="2"/>
      <scheme val="minor"/>
    </font>
    <font>
      <sz val="14"/>
      <color theme="0" tint="-0.499984740745262"/>
      <name val="Aptos Narrow"/>
      <family val="2"/>
      <scheme val="minor"/>
    </font>
    <font>
      <b/>
      <vertAlign val="superscript"/>
      <sz val="11"/>
      <color theme="1"/>
      <name val="Aptos Narrow"/>
      <family val="2"/>
      <scheme val="minor"/>
    </font>
    <font>
      <i/>
      <sz val="14"/>
      <color theme="1"/>
      <name val="Aptos Narrow"/>
      <family val="2"/>
      <scheme val="minor"/>
    </font>
    <font>
      <sz val="14"/>
      <color rgb="FF002060"/>
      <name val="Aptos Narrow"/>
      <family val="2"/>
      <scheme val="minor"/>
    </font>
    <font>
      <b/>
      <sz val="14"/>
      <color rgb="FFC00000"/>
      <name val="Aptos Narrow"/>
      <family val="2"/>
      <scheme val="minor"/>
    </font>
    <font>
      <b/>
      <sz val="14"/>
      <color rgb="FFFF0000"/>
      <name val="Aptos Narrow"/>
      <family val="2"/>
      <scheme val="minor"/>
    </font>
    <font>
      <sz val="14"/>
      <color rgb="FFFF0000"/>
      <name val="Aptos Narrow"/>
      <family val="2"/>
      <scheme val="minor"/>
    </font>
    <font>
      <b/>
      <sz val="12"/>
      <name val="Aptos Narrow"/>
      <family val="2"/>
      <scheme val="minor"/>
    </font>
    <font>
      <sz val="14"/>
      <name val="Calibri"/>
      <family val="2"/>
    </font>
    <font>
      <b/>
      <sz val="14"/>
      <name val="Calibri"/>
      <family val="2"/>
    </font>
    <font>
      <sz val="12"/>
      <color rgb="FFFF0000"/>
      <name val="Aptos Narrow"/>
      <family val="2"/>
      <scheme val="minor"/>
    </font>
    <font>
      <i/>
      <sz val="12"/>
      <name val="Aptos Narrow"/>
      <family val="2"/>
      <scheme val="minor"/>
    </font>
    <font>
      <b/>
      <sz val="14"/>
      <color theme="4"/>
      <name val="Aptos Narrow"/>
      <family val="2"/>
      <scheme val="minor"/>
    </font>
    <font>
      <sz val="11"/>
      <color rgb="FFC00000"/>
      <name val="Aptos Narrow"/>
      <family val="2"/>
      <scheme val="minor"/>
    </font>
    <font>
      <sz val="14"/>
      <color rgb="FF000000"/>
      <name val="Aptos Narrow"/>
      <family val="2"/>
      <scheme val="minor"/>
    </font>
    <font>
      <b/>
      <sz val="14"/>
      <color rgb="FF000000"/>
      <name val="Aptos Narrow"/>
      <family val="2"/>
      <scheme val="minor"/>
    </font>
    <font>
      <b/>
      <sz val="14"/>
      <color rgb="FF0070C0"/>
      <name val="Aptos Narrow"/>
      <family val="2"/>
      <scheme val="minor"/>
    </font>
    <font>
      <b/>
      <sz val="16"/>
      <color rgb="FFFFCC66"/>
      <name val="Aptos Narrow"/>
      <family val="2"/>
      <scheme val="minor"/>
    </font>
    <font>
      <sz val="7"/>
      <color rgb="FF828282"/>
      <name val="Arial"/>
      <family val="2"/>
    </font>
    <font>
      <sz val="6"/>
      <color rgb="FF828282"/>
      <name val="Verdana"/>
      <family val="2"/>
    </font>
    <font>
      <sz val="14"/>
      <color rgb="FFC00D0E"/>
      <name val="Aptos Narrow"/>
      <family val="2"/>
      <scheme val="minor"/>
    </font>
    <font>
      <sz val="14"/>
      <color rgb="FF828282"/>
      <name val="Aptos Narrow"/>
      <family val="2"/>
      <scheme val="minor"/>
    </font>
    <font>
      <sz val="6"/>
      <color rgb="FFC00D0E"/>
      <name val="Verdana"/>
      <family val="2"/>
    </font>
    <font>
      <i/>
      <sz val="14"/>
      <color rgb="FF828282"/>
      <name val="Aptos Narrow"/>
      <family val="2"/>
      <scheme val="minor"/>
    </font>
    <font>
      <sz val="14"/>
      <name val="Aptos Narrow"/>
      <family val="2"/>
    </font>
    <font>
      <sz val="11"/>
      <color rgb="FF333333"/>
      <name val="Cuprum"/>
      <family val="2"/>
      <charset val="1"/>
    </font>
    <font>
      <b/>
      <sz val="14"/>
      <name val="Aptos Narrow"/>
      <family val="2"/>
    </font>
  </fonts>
  <fills count="15">
    <fill>
      <patternFill patternType="none"/>
    </fill>
    <fill>
      <patternFill patternType="gray125"/>
    </fill>
    <fill>
      <patternFill patternType="solid">
        <fgColor rgb="FF0057B7"/>
        <bgColor indexed="64"/>
      </patternFill>
    </fill>
    <fill>
      <patternFill patternType="solid">
        <fgColor rgb="FFFFD966"/>
        <bgColor indexed="64"/>
      </patternFill>
    </fill>
    <fill>
      <patternFill patternType="solid">
        <fgColor rgb="FF0070C0"/>
        <bgColor indexed="64"/>
      </patternFill>
    </fill>
    <fill>
      <patternFill patternType="solid">
        <fgColor theme="0"/>
        <bgColor indexed="64"/>
      </patternFill>
    </fill>
    <fill>
      <patternFill patternType="solid">
        <fgColor rgb="FFFFD966"/>
        <bgColor rgb="FF000000"/>
      </patternFill>
    </fill>
    <fill>
      <patternFill patternType="solid">
        <fgColor rgb="FFFFCC66"/>
        <bgColor indexed="64"/>
      </patternFill>
    </fill>
    <fill>
      <patternFill patternType="solid">
        <fgColor rgb="FFFFCC66"/>
        <bgColor rgb="FF000000"/>
      </patternFill>
    </fill>
    <fill>
      <patternFill patternType="solid">
        <fgColor rgb="FFE2E2E2"/>
        <bgColor indexed="64"/>
      </patternFill>
    </fill>
    <fill>
      <patternFill patternType="solid">
        <fgColor rgb="FFF8F8F8"/>
        <bgColor indexed="64"/>
      </patternFill>
    </fill>
    <fill>
      <patternFill patternType="solid">
        <fgColor rgb="FFFCFCFC"/>
        <bgColor indexed="64"/>
      </patternFill>
    </fill>
    <fill>
      <patternFill patternType="solid">
        <fgColor theme="0"/>
        <bgColor rgb="FF000000"/>
      </patternFill>
    </fill>
    <fill>
      <patternFill patternType="solid">
        <fgColor rgb="FFFFFFFF"/>
        <bgColor indexed="64"/>
      </patternFill>
    </fill>
    <fill>
      <patternFill patternType="solid">
        <fgColor rgb="FFFFFF00"/>
        <bgColor indexed="64"/>
      </patternFill>
    </fill>
  </fills>
  <borders count="27">
    <border>
      <left/>
      <right/>
      <top/>
      <bottom/>
      <diagonal/>
    </border>
    <border>
      <left/>
      <right/>
      <top/>
      <bottom style="medium">
        <color rgb="FFFFD966"/>
      </bottom>
      <diagonal/>
    </border>
    <border>
      <left/>
      <right/>
      <top/>
      <bottom style="thin">
        <color rgb="FFFFD966"/>
      </bottom>
      <diagonal/>
    </border>
    <border>
      <left/>
      <right/>
      <top style="thin">
        <color rgb="FFFFD966"/>
      </top>
      <bottom/>
      <diagonal/>
    </border>
    <border>
      <left/>
      <right/>
      <top style="medium">
        <color theme="7"/>
      </top>
      <bottom/>
      <diagonal/>
    </border>
    <border>
      <left/>
      <right/>
      <top/>
      <bottom style="thin">
        <color theme="0" tint="-0.499984740745262"/>
      </bottom>
      <diagonal/>
    </border>
    <border>
      <left/>
      <right/>
      <top style="medium">
        <color rgb="FFFFD966"/>
      </top>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indexed="64"/>
      </top>
      <bottom style="thin">
        <color indexed="64"/>
      </bottom>
      <diagonal/>
    </border>
    <border>
      <left/>
      <right/>
      <top style="thin">
        <color theme="0" tint="-0.499984740745262"/>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theme="2" tint="-0.499984740745262"/>
      </top>
      <bottom/>
      <diagonal/>
    </border>
    <border>
      <left/>
      <right/>
      <top/>
      <bottom style="thin">
        <color theme="2" tint="-0.499984740745262"/>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rgb="FF808080"/>
      </bottom>
      <diagonal/>
    </border>
  </borders>
  <cellStyleXfs count="9">
    <xf numFmtId="0" fontId="0" fillId="0" borderId="0"/>
    <xf numFmtId="0" fontId="5" fillId="0" borderId="0" applyNumberFormat="0" applyFill="0" applyBorder="0" applyAlignment="0" applyProtection="0"/>
    <xf numFmtId="0" fontId="5" fillId="0" borderId="0" applyNumberForma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652">
    <xf numFmtId="0" fontId="0" fillId="0" borderId="0" xfId="0"/>
    <xf numFmtId="0" fontId="9" fillId="0" borderId="0" xfId="0" applyFont="1" applyAlignment="1">
      <alignment horizontal="left" vertical="top" wrapText="1"/>
    </xf>
    <xf numFmtId="0" fontId="2" fillId="2" borderId="0" xfId="0" applyFont="1" applyFill="1" applyAlignment="1">
      <alignment horizontal="center"/>
    </xf>
    <xf numFmtId="0" fontId="2" fillId="0" borderId="0" xfId="0" applyFont="1" applyAlignment="1">
      <alignment horizontal="center"/>
    </xf>
    <xf numFmtId="0" fontId="8" fillId="0" borderId="0" xfId="0" applyFont="1" applyAlignment="1">
      <alignment vertical="center"/>
    </xf>
    <xf numFmtId="0" fontId="2" fillId="0" borderId="0" xfId="1" applyFont="1" applyFill="1" applyAlignment="1">
      <alignment horizontal="center"/>
    </xf>
    <xf numFmtId="0" fontId="6" fillId="0" borderId="0" xfId="0" applyFont="1" applyAlignment="1">
      <alignment horizontal="center" vertical="center"/>
    </xf>
    <xf numFmtId="0" fontId="9" fillId="0" borderId="0" xfId="0" applyFont="1"/>
    <xf numFmtId="0" fontId="7" fillId="0" borderId="0" xfId="0" applyFont="1"/>
    <xf numFmtId="0" fontId="0" fillId="0" borderId="0" xfId="0" applyAlignment="1">
      <alignment vertical="top" wrapText="1"/>
    </xf>
    <xf numFmtId="0" fontId="7" fillId="3" borderId="0" xfId="0" applyFont="1" applyFill="1"/>
    <xf numFmtId="0" fontId="7" fillId="0" borderId="1" xfId="0" applyFont="1" applyBorder="1"/>
    <xf numFmtId="0" fontId="0" fillId="0" borderId="1" xfId="0" applyBorder="1"/>
    <xf numFmtId="0" fontId="8" fillId="3" borderId="0" xfId="0" applyFont="1" applyFill="1"/>
    <xf numFmtId="0" fontId="13" fillId="0" borderId="1" xfId="0" applyFont="1" applyBorder="1"/>
    <xf numFmtId="0" fontId="10" fillId="0" borderId="0" xfId="0" applyFont="1" applyAlignment="1">
      <alignment horizontal="center"/>
    </xf>
    <xf numFmtId="0" fontId="16" fillId="0" borderId="0" xfId="0" applyFont="1" applyAlignment="1">
      <alignment vertical="top" wrapText="1"/>
    </xf>
    <xf numFmtId="0" fontId="16" fillId="0" borderId="0" xfId="0" applyFont="1" applyAlignment="1">
      <alignment vertical="center" wrapText="1"/>
    </xf>
    <xf numFmtId="0" fontId="0" fillId="0" borderId="0" xfId="0" applyAlignment="1">
      <alignment horizontal="center"/>
    </xf>
    <xf numFmtId="0" fontId="9" fillId="0" borderId="0" xfId="0" applyFont="1" applyAlignment="1">
      <alignment vertical="top" wrapText="1"/>
    </xf>
    <xf numFmtId="0" fontId="15" fillId="0" borderId="0" xfId="0" applyFont="1"/>
    <xf numFmtId="0" fontId="12" fillId="0" borderId="0" xfId="0" applyFont="1"/>
    <xf numFmtId="0" fontId="12" fillId="0" borderId="2" xfId="0" applyFont="1" applyBorder="1"/>
    <xf numFmtId="0" fontId="13" fillId="0" borderId="2" xfId="0" applyFont="1" applyBorder="1"/>
    <xf numFmtId="0" fontId="15" fillId="0" borderId="2" xfId="0" applyFont="1" applyBorder="1"/>
    <xf numFmtId="0" fontId="17" fillId="0" borderId="0" xfId="0" applyFont="1"/>
    <xf numFmtId="0" fontId="13" fillId="0" borderId="0" xfId="0" applyFont="1"/>
    <xf numFmtId="0" fontId="18" fillId="0" borderId="0" xfId="1" applyFont="1" applyBorder="1" applyAlignment="1">
      <alignment vertical="center"/>
    </xf>
    <xf numFmtId="0" fontId="14" fillId="0" borderId="0" xfId="0" applyFont="1" applyAlignment="1">
      <alignment vertical="top"/>
    </xf>
    <xf numFmtId="0" fontId="20" fillId="0" borderId="2" xfId="1" applyFont="1" applyBorder="1" applyAlignment="1">
      <alignment vertical="center"/>
    </xf>
    <xf numFmtId="0" fontId="10" fillId="4" borderId="0" xfId="0" applyFont="1" applyFill="1"/>
    <xf numFmtId="0" fontId="18" fillId="0" borderId="0" xfId="0" applyFont="1"/>
    <xf numFmtId="0" fontId="20" fillId="0" borderId="2" xfId="1" applyFont="1" applyBorder="1" applyAlignment="1">
      <alignment vertical="center" wrapText="1"/>
    </xf>
    <xf numFmtId="0" fontId="18" fillId="0" borderId="0" xfId="0" applyFont="1" applyAlignment="1">
      <alignment vertical="center"/>
    </xf>
    <xf numFmtId="0" fontId="22" fillId="0" borderId="0" xfId="0" applyFont="1" applyAlignment="1">
      <alignment vertical="center"/>
    </xf>
    <xf numFmtId="0" fontId="20" fillId="0" borderId="0" xfId="1" applyFont="1" applyBorder="1" applyAlignment="1">
      <alignment vertical="center"/>
    </xf>
    <xf numFmtId="0" fontId="7" fillId="0" borderId="0" xfId="0" applyFont="1" applyAlignment="1">
      <alignment vertical="center"/>
    </xf>
    <xf numFmtId="0" fontId="23" fillId="0" borderId="0" xfId="0" applyFont="1" applyAlignment="1">
      <alignment vertical="center"/>
    </xf>
    <xf numFmtId="0" fontId="18" fillId="0" borderId="0" xfId="2" applyFont="1" applyBorder="1" applyAlignment="1">
      <alignment vertical="center"/>
    </xf>
    <xf numFmtId="0" fontId="18" fillId="0" borderId="0" xfId="1" applyFont="1" applyFill="1" applyBorder="1" applyAlignment="1">
      <alignment vertical="center"/>
    </xf>
    <xf numFmtId="0" fontId="24" fillId="0" borderId="0" xfId="0" applyFont="1" applyAlignment="1">
      <alignment horizontal="center"/>
    </xf>
    <xf numFmtId="0" fontId="2" fillId="0" borderId="0" xfId="0" applyFont="1" applyAlignment="1">
      <alignment horizontal="left"/>
    </xf>
    <xf numFmtId="0" fontId="18" fillId="0" borderId="4" xfId="0" applyFont="1" applyBorder="1"/>
    <xf numFmtId="0" fontId="18" fillId="0" borderId="0" xfId="2" applyFont="1" applyBorder="1" applyAlignment="1">
      <alignment horizontal="left" vertical="center" wrapText="1"/>
    </xf>
    <xf numFmtId="0" fontId="18" fillId="0" borderId="0" xfId="1" applyFont="1" applyBorder="1" applyAlignment="1">
      <alignment horizontal="left" vertical="center" wrapText="1"/>
    </xf>
    <xf numFmtId="0" fontId="20" fillId="0" borderId="2" xfId="1" applyFont="1" applyBorder="1" applyAlignment="1">
      <alignment vertical="top" wrapText="1"/>
    </xf>
    <xf numFmtId="0" fontId="0" fillId="0" borderId="0" xfId="0" applyAlignment="1">
      <alignment vertical="center"/>
    </xf>
    <xf numFmtId="0" fontId="10" fillId="2" borderId="0" xfId="1" applyFont="1" applyFill="1" applyAlignment="1">
      <alignment horizontal="center" vertical="center"/>
    </xf>
    <xf numFmtId="0" fontId="21" fillId="2" borderId="0" xfId="1" applyFont="1" applyFill="1" applyAlignment="1">
      <alignment horizontal="center" vertical="center"/>
    </xf>
    <xf numFmtId="0" fontId="25" fillId="2" borderId="0" xfId="0" applyFont="1" applyFill="1" applyAlignment="1">
      <alignment horizontal="center"/>
    </xf>
    <xf numFmtId="0" fontId="5" fillId="2" borderId="0" xfId="1" applyFill="1" applyAlignment="1">
      <alignment horizontal="center"/>
    </xf>
    <xf numFmtId="0" fontId="20" fillId="0" borderId="0" xfId="1" applyFont="1" applyFill="1" applyBorder="1" applyAlignment="1">
      <alignment vertical="center"/>
    </xf>
    <xf numFmtId="49" fontId="18" fillId="0" borderId="0" xfId="1" applyNumberFormat="1" applyFont="1" applyFill="1" applyBorder="1" applyAlignment="1">
      <alignment vertical="center"/>
    </xf>
    <xf numFmtId="3" fontId="0" fillId="0" borderId="0" xfId="0" applyNumberFormat="1" applyAlignment="1">
      <alignment horizontal="center"/>
    </xf>
    <xf numFmtId="0" fontId="5" fillId="0" borderId="0" xfId="1" quotePrefix="1" applyFill="1" applyBorder="1"/>
    <xf numFmtId="0" fontId="5" fillId="0" borderId="0" xfId="1" applyFill="1" applyBorder="1"/>
    <xf numFmtId="0" fontId="5" fillId="0" borderId="0" xfId="1" applyFill="1" applyBorder="1" applyAlignment="1">
      <alignment vertical="center"/>
    </xf>
    <xf numFmtId="0" fontId="0" fillId="0" borderId="0" xfId="0" applyAlignment="1">
      <alignment horizontal="left"/>
    </xf>
    <xf numFmtId="0" fontId="0" fillId="0" borderId="0" xfId="0" applyAlignment="1">
      <alignment horizontal="left" vertical="center" wrapText="1"/>
    </xf>
    <xf numFmtId="0" fontId="27" fillId="0" borderId="0" xfId="0" applyFont="1" applyAlignment="1">
      <alignment horizontal="left" vertical="center"/>
    </xf>
    <xf numFmtId="0" fontId="14" fillId="0" borderId="0" xfId="0" applyFont="1" applyAlignment="1">
      <alignment vertical="center"/>
    </xf>
    <xf numFmtId="0" fontId="9" fillId="0" borderId="0" xfId="0" applyFont="1" applyAlignment="1">
      <alignment horizontal="left" vertical="center"/>
    </xf>
    <xf numFmtId="0" fontId="0" fillId="0" borderId="0" xfId="0" applyAlignment="1">
      <alignment vertical="center" wrapText="1"/>
    </xf>
    <xf numFmtId="0" fontId="26" fillId="0" borderId="0" xfId="0" applyFont="1" applyAlignment="1">
      <alignment horizontal="left"/>
    </xf>
    <xf numFmtId="0" fontId="26" fillId="0" borderId="0" xfId="0" applyFont="1" applyAlignment="1">
      <alignment horizontal="left" vertical="center" wrapText="1"/>
    </xf>
    <xf numFmtId="0" fontId="26" fillId="0" borderId="0" xfId="0" applyFont="1" applyAlignment="1">
      <alignment horizontal="left" vertical="center"/>
    </xf>
    <xf numFmtId="0" fontId="29" fillId="0" borderId="0" xfId="0" applyFont="1" applyAlignment="1">
      <alignment horizontal="center"/>
    </xf>
    <xf numFmtId="0" fontId="3" fillId="0" borderId="0" xfId="0" applyFont="1" applyAlignment="1">
      <alignment vertical="center" wrapText="1"/>
    </xf>
    <xf numFmtId="0" fontId="29" fillId="0" borderId="0" xfId="0" applyFont="1"/>
    <xf numFmtId="3" fontId="18" fillId="0" borderId="0" xfId="0" applyNumberFormat="1" applyFont="1" applyAlignment="1">
      <alignment horizontal="center" vertical="center"/>
    </xf>
    <xf numFmtId="3" fontId="18" fillId="0" borderId="0" xfId="3" applyNumberFormat="1" applyFont="1" applyFill="1" applyBorder="1" applyAlignment="1">
      <alignment horizontal="center" vertical="center"/>
    </xf>
    <xf numFmtId="0" fontId="18" fillId="0" borderId="0" xfId="0" applyFont="1" applyAlignment="1">
      <alignment horizontal="left" vertical="center" indent="3"/>
    </xf>
    <xf numFmtId="0" fontId="24" fillId="0" borderId="0" xfId="0" applyFont="1" applyAlignment="1">
      <alignment horizontal="left" vertical="center" indent="2"/>
    </xf>
    <xf numFmtId="3" fontId="24" fillId="0" borderId="0" xfId="0" applyNumberFormat="1" applyFont="1" applyAlignment="1">
      <alignment horizontal="center" vertical="center"/>
    </xf>
    <xf numFmtId="3" fontId="18" fillId="0" borderId="0" xfId="0" applyNumberFormat="1" applyFont="1" applyAlignment="1">
      <alignment horizontal="center"/>
    </xf>
    <xf numFmtId="3" fontId="18" fillId="0" borderId="0" xfId="3" applyNumberFormat="1" applyFont="1" applyAlignment="1">
      <alignment horizontal="center" vertical="center"/>
    </xf>
    <xf numFmtId="0" fontId="18" fillId="5" borderId="0" xfId="0" applyFont="1" applyFill="1" applyAlignment="1">
      <alignment horizontal="left" vertical="center" indent="3"/>
    </xf>
    <xf numFmtId="0" fontId="18" fillId="5" borderId="0" xfId="0" applyFont="1" applyFill="1"/>
    <xf numFmtId="3" fontId="18" fillId="5" borderId="0" xfId="0" applyNumberFormat="1" applyFont="1" applyFill="1" applyAlignment="1">
      <alignment vertical="center"/>
    </xf>
    <xf numFmtId="3" fontId="18" fillId="0" borderId="0" xfId="0" applyNumberFormat="1" applyFont="1" applyAlignment="1">
      <alignment vertic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0" fillId="0" borderId="0" xfId="0" applyAlignment="1">
      <alignment horizontal="center" vertical="center"/>
    </xf>
    <xf numFmtId="0" fontId="8" fillId="0" borderId="0" xfId="0" applyFont="1"/>
    <xf numFmtId="0" fontId="30" fillId="0" borderId="5" xfId="0" applyFont="1" applyBorder="1" applyAlignment="1">
      <alignment vertical="center"/>
    </xf>
    <xf numFmtId="0" fontId="9" fillId="0" borderId="5" xfId="0" applyFont="1" applyBorder="1"/>
    <xf numFmtId="3" fontId="30" fillId="0" borderId="5" xfId="0" applyNumberFormat="1" applyFont="1" applyBorder="1" applyAlignment="1">
      <alignment horizontal="center" vertical="center"/>
    </xf>
    <xf numFmtId="0" fontId="9" fillId="0" borderId="0" xfId="0" applyFont="1" applyAlignment="1">
      <alignment horizontal="left" indent="1"/>
    </xf>
    <xf numFmtId="3" fontId="20" fillId="0" borderId="0" xfId="0" applyNumberFormat="1" applyFont="1" applyAlignment="1">
      <alignment horizontal="center" vertical="center"/>
    </xf>
    <xf numFmtId="3" fontId="20" fillId="0" borderId="0" xfId="3" applyNumberFormat="1" applyFont="1" applyFill="1" applyBorder="1" applyAlignment="1">
      <alignment horizontal="center" vertical="center"/>
    </xf>
    <xf numFmtId="0" fontId="20" fillId="0" borderId="0" xfId="0" applyFont="1" applyAlignment="1">
      <alignment horizontal="left" indent="1"/>
    </xf>
    <xf numFmtId="0" fontId="30" fillId="0" borderId="0" xfId="0" applyFont="1" applyAlignment="1">
      <alignment vertical="center"/>
    </xf>
    <xf numFmtId="3" fontId="30" fillId="0" borderId="0" xfId="0" applyNumberFormat="1" applyFont="1" applyAlignment="1">
      <alignment horizontal="center" vertical="center"/>
    </xf>
    <xf numFmtId="0" fontId="13" fillId="0" borderId="1" xfId="0" applyFont="1" applyBorder="1" applyAlignment="1">
      <alignment horizontal="center" vertical="center" wrapText="1"/>
    </xf>
    <xf numFmtId="0" fontId="30" fillId="0" borderId="0" xfId="0" applyFont="1"/>
    <xf numFmtId="0" fontId="31" fillId="0" borderId="0" xfId="0" applyFont="1"/>
    <xf numFmtId="0" fontId="0" fillId="0" borderId="0" xfId="0" quotePrefix="1"/>
    <xf numFmtId="0" fontId="20" fillId="0" borderId="0" xfId="0" applyFont="1" applyAlignment="1">
      <alignment vertical="center" wrapText="1"/>
    </xf>
    <xf numFmtId="0" fontId="32" fillId="0" borderId="0" xfId="0" applyFont="1" applyAlignment="1">
      <alignment horizontal="left" indent="2"/>
    </xf>
    <xf numFmtId="3" fontId="32" fillId="0" borderId="0" xfId="0" applyNumberFormat="1" applyFont="1" applyAlignment="1">
      <alignment horizontal="center" vertical="center"/>
    </xf>
    <xf numFmtId="0" fontId="33" fillId="0" borderId="0" xfId="0" applyFont="1" applyAlignment="1">
      <alignment horizontal="left" indent="2"/>
    </xf>
    <xf numFmtId="3" fontId="33" fillId="0" borderId="0" xfId="0" applyNumberFormat="1" applyFont="1" applyAlignment="1">
      <alignment horizontal="center" vertical="center"/>
    </xf>
    <xf numFmtId="3" fontId="9" fillId="0" borderId="0" xfId="0" applyNumberFormat="1" applyFont="1" applyAlignment="1">
      <alignment horizontal="center" vertical="center"/>
    </xf>
    <xf numFmtId="0" fontId="11" fillId="0" borderId="2" xfId="1" applyFont="1" applyBorder="1" applyAlignment="1">
      <alignment vertical="center"/>
    </xf>
    <xf numFmtId="0" fontId="12" fillId="0" borderId="0" xfId="0" applyFont="1" applyAlignment="1">
      <alignment vertical="center"/>
    </xf>
    <xf numFmtId="0" fontId="12" fillId="0" borderId="2" xfId="0" applyFont="1" applyBorder="1" applyAlignment="1">
      <alignment vertical="center"/>
    </xf>
    <xf numFmtId="0" fontId="26" fillId="0" borderId="3" xfId="0" applyFont="1" applyBorder="1" applyAlignment="1">
      <alignment vertical="center"/>
    </xf>
    <xf numFmtId="0" fontId="26" fillId="0" borderId="0" xfId="0" applyFont="1" applyAlignment="1">
      <alignment vertical="center"/>
    </xf>
    <xf numFmtId="0" fontId="0" fillId="0" borderId="7" xfId="0" applyBorder="1" applyAlignment="1">
      <alignment horizontal="center" vertical="center" wrapText="1"/>
    </xf>
    <xf numFmtId="14" fontId="0" fillId="0" borderId="7" xfId="0" applyNumberFormat="1" applyBorder="1" applyAlignment="1">
      <alignment horizontal="center" vertical="center" wrapText="1"/>
    </xf>
    <xf numFmtId="0" fontId="4" fillId="6" borderId="7" xfId="0" applyFont="1" applyFill="1" applyBorder="1" applyAlignment="1">
      <alignment horizontal="center" vertical="center" wrapText="1"/>
    </xf>
    <xf numFmtId="0" fontId="18" fillId="0" borderId="0" xfId="1" applyFont="1" applyFill="1" applyAlignment="1">
      <alignment horizontal="left"/>
    </xf>
    <xf numFmtId="0" fontId="26" fillId="0" borderId="0" xfId="1" applyFont="1" applyBorder="1" applyAlignment="1">
      <alignment horizontal="left" vertical="center" wrapText="1"/>
    </xf>
    <xf numFmtId="0" fontId="2" fillId="0" borderId="0" xfId="0" applyFont="1"/>
    <xf numFmtId="0" fontId="0" fillId="0" borderId="0" xfId="0" applyAlignment="1">
      <alignment horizontal="left" vertical="center"/>
    </xf>
    <xf numFmtId="0" fontId="27" fillId="0" borderId="0" xfId="0" applyFont="1" applyAlignment="1">
      <alignment horizontal="center" vertical="center"/>
    </xf>
    <xf numFmtId="0" fontId="10" fillId="0" borderId="0" xfId="0" applyFont="1"/>
    <xf numFmtId="0" fontId="35" fillId="0" borderId="0" xfId="0" applyFont="1" applyAlignment="1">
      <alignment vertical="center" wrapText="1"/>
    </xf>
    <xf numFmtId="0" fontId="26" fillId="0" borderId="3" xfId="0" applyFont="1" applyBorder="1" applyAlignment="1">
      <alignment vertical="center" wrapText="1"/>
    </xf>
    <xf numFmtId="0" fontId="26" fillId="0" borderId="0" xfId="0" applyFont="1" applyAlignment="1">
      <alignment vertical="center" wrapText="1"/>
    </xf>
    <xf numFmtId="0" fontId="20" fillId="0" borderId="0" xfId="0" applyFont="1" applyAlignment="1">
      <alignment vertical="center"/>
    </xf>
    <xf numFmtId="0" fontId="11" fillId="0" borderId="0" xfId="0" applyFont="1"/>
    <xf numFmtId="0" fontId="13" fillId="0" borderId="0" xfId="0" applyFont="1" applyAlignment="1">
      <alignment vertical="center"/>
    </xf>
    <xf numFmtId="0" fontId="13" fillId="0" borderId="1" xfId="0" applyFont="1" applyBorder="1" applyAlignment="1">
      <alignment vertical="center"/>
    </xf>
    <xf numFmtId="0" fontId="19" fillId="0" borderId="0" xfId="0" applyFont="1" applyAlignment="1">
      <alignment vertical="center" wrapText="1"/>
    </xf>
    <xf numFmtId="0" fontId="20" fillId="0" borderId="0" xfId="1" applyFont="1" applyFill="1" applyBorder="1" applyAlignment="1">
      <alignment horizontal="center" vertical="center"/>
    </xf>
    <xf numFmtId="0" fontId="0" fillId="0" borderId="0" xfId="0" applyAlignment="1">
      <alignment horizontal="left" vertical="center" indent="3"/>
    </xf>
    <xf numFmtId="0" fontId="9" fillId="0" borderId="0" xfId="0" applyFont="1" applyAlignment="1">
      <alignment horizontal="left" vertical="center" indent="3"/>
    </xf>
    <xf numFmtId="9" fontId="30" fillId="0" borderId="5" xfId="4" applyFont="1" applyBorder="1" applyAlignment="1">
      <alignment horizontal="center" vertical="center"/>
    </xf>
    <xf numFmtId="9" fontId="19" fillId="0" borderId="5" xfId="4" applyFont="1" applyBorder="1" applyAlignment="1">
      <alignment horizontal="center"/>
    </xf>
    <xf numFmtId="164" fontId="9" fillId="0" borderId="0" xfId="0" applyNumberFormat="1" applyFont="1" applyAlignment="1">
      <alignment horizontal="center" vertical="center"/>
    </xf>
    <xf numFmtId="164" fontId="9" fillId="0" borderId="0" xfId="4" applyNumberFormat="1" applyFont="1" applyFill="1" applyBorder="1" applyAlignment="1">
      <alignment horizontal="center" vertical="center"/>
    </xf>
    <xf numFmtId="3" fontId="9" fillId="0" borderId="0" xfId="0" applyNumberFormat="1" applyFont="1" applyAlignment="1">
      <alignment horizontal="center"/>
    </xf>
    <xf numFmtId="3" fontId="19" fillId="0" borderId="5" xfId="0" applyNumberFormat="1" applyFont="1" applyBorder="1" applyAlignment="1">
      <alignment horizontal="center"/>
    </xf>
    <xf numFmtId="0" fontId="2" fillId="0" borderId="0" xfId="1" applyFont="1" applyFill="1" applyBorder="1" applyAlignment="1">
      <alignment horizontal="center"/>
    </xf>
    <xf numFmtId="165" fontId="20" fillId="0" borderId="0" xfId="0" applyNumberFormat="1" applyFont="1" applyAlignment="1">
      <alignment horizontal="left" vertical="center"/>
    </xf>
    <xf numFmtId="0" fontId="26" fillId="0" borderId="0" xfId="0" applyFont="1" applyAlignment="1">
      <alignment horizontal="left" wrapText="1"/>
    </xf>
    <xf numFmtId="0" fontId="20" fillId="0" borderId="0" xfId="0" applyFont="1"/>
    <xf numFmtId="3" fontId="20" fillId="0" borderId="0" xfId="0" applyNumberFormat="1" applyFont="1" applyAlignment="1">
      <alignment horizontal="center"/>
    </xf>
    <xf numFmtId="165" fontId="20" fillId="0" borderId="0" xfId="0" applyNumberFormat="1" applyFont="1" applyAlignment="1">
      <alignment horizontal="center" vertical="center"/>
    </xf>
    <xf numFmtId="0" fontId="9" fillId="0" borderId="0" xfId="0" applyFont="1" applyAlignment="1">
      <alignment horizontal="center"/>
    </xf>
    <xf numFmtId="10" fontId="9" fillId="0" borderId="0" xfId="4" applyNumberFormat="1" applyFont="1" applyAlignment="1">
      <alignment horizontal="center" vertical="center"/>
    </xf>
    <xf numFmtId="10" fontId="9" fillId="0" borderId="0" xfId="0" applyNumberFormat="1" applyFont="1" applyAlignment="1">
      <alignment horizontal="center"/>
    </xf>
    <xf numFmtId="0" fontId="19" fillId="0" borderId="5" xfId="4" applyNumberFormat="1" applyFont="1" applyBorder="1" applyAlignment="1">
      <alignment horizontal="center"/>
    </xf>
    <xf numFmtId="0" fontId="30" fillId="0" borderId="5" xfId="4" applyNumberFormat="1" applyFont="1" applyBorder="1" applyAlignment="1">
      <alignment horizontal="center" vertical="center"/>
    </xf>
    <xf numFmtId="0" fontId="9" fillId="0" borderId="0" xfId="0" applyFont="1" applyAlignment="1">
      <alignment horizontal="left"/>
    </xf>
    <xf numFmtId="0" fontId="33" fillId="0" borderId="0" xfId="0" applyFont="1" applyAlignment="1">
      <alignment horizontal="left" indent="1"/>
    </xf>
    <xf numFmtId="0" fontId="20" fillId="0" borderId="0" xfId="0" applyFont="1" applyAlignment="1">
      <alignment horizontal="center"/>
    </xf>
    <xf numFmtId="2" fontId="20" fillId="0" borderId="0" xfId="0" applyNumberFormat="1" applyFont="1" applyAlignment="1">
      <alignment horizontal="center"/>
    </xf>
    <xf numFmtId="2" fontId="20" fillId="0" borderId="0" xfId="0" applyNumberFormat="1" applyFont="1" applyAlignment="1">
      <alignment horizontal="center" vertical="center"/>
    </xf>
    <xf numFmtId="0" fontId="30" fillId="0" borderId="5" xfId="0" applyFont="1" applyBorder="1" applyAlignment="1">
      <alignment horizontal="left" vertical="center" wrapText="1"/>
    </xf>
    <xf numFmtId="9" fontId="19" fillId="0" borderId="0" xfId="4" applyFont="1" applyFill="1" applyAlignment="1">
      <alignment horizontal="center"/>
    </xf>
    <xf numFmtId="9" fontId="9" fillId="0" borderId="0" xfId="0" applyNumberFormat="1" applyFont="1" applyAlignment="1">
      <alignment horizontal="center"/>
    </xf>
    <xf numFmtId="9" fontId="9" fillId="0" borderId="0" xfId="4" applyFont="1" applyFill="1" applyAlignment="1">
      <alignment horizontal="center"/>
    </xf>
    <xf numFmtId="3" fontId="19" fillId="0" borderId="0" xfId="0" applyNumberFormat="1" applyFont="1" applyAlignment="1">
      <alignment horizontal="center"/>
    </xf>
    <xf numFmtId="43" fontId="9" fillId="0" borderId="0" xfId="0" applyNumberFormat="1" applyFont="1" applyAlignment="1">
      <alignment horizontal="center"/>
    </xf>
    <xf numFmtId="9" fontId="9" fillId="0" borderId="0" xfId="4" applyFont="1" applyAlignment="1">
      <alignment horizontal="center"/>
    </xf>
    <xf numFmtId="3" fontId="19" fillId="0" borderId="5" xfId="4" applyNumberFormat="1" applyFont="1" applyBorder="1" applyAlignment="1">
      <alignment horizontal="center"/>
    </xf>
    <xf numFmtId="3" fontId="30" fillId="0" borderId="5" xfId="4" applyNumberFormat="1" applyFont="1" applyBorder="1" applyAlignment="1">
      <alignment horizontal="center" vertical="center"/>
    </xf>
    <xf numFmtId="0" fontId="20" fillId="0" borderId="0" xfId="0" applyFont="1" applyAlignment="1">
      <alignment horizontal="center" vertical="center"/>
    </xf>
    <xf numFmtId="9" fontId="20" fillId="0" borderId="0" xfId="0" applyNumberFormat="1" applyFont="1" applyAlignment="1">
      <alignment horizontal="center"/>
    </xf>
    <xf numFmtId="3" fontId="36" fillId="0" borderId="0" xfId="0" applyNumberFormat="1" applyFont="1" applyAlignment="1">
      <alignment horizontal="center" vertical="center"/>
    </xf>
    <xf numFmtId="9" fontId="9" fillId="0" borderId="0" xfId="0" applyNumberFormat="1" applyFont="1" applyAlignment="1">
      <alignment horizontal="center" vertical="center"/>
    </xf>
    <xf numFmtId="0" fontId="36" fillId="0" borderId="0" xfId="0" applyFont="1" applyAlignment="1">
      <alignment horizontal="center" vertical="center"/>
    </xf>
    <xf numFmtId="0" fontId="20" fillId="0" borderId="0" xfId="0" applyFont="1" applyAlignment="1">
      <alignment horizontal="left"/>
    </xf>
    <xf numFmtId="0" fontId="30" fillId="0" borderId="5" xfId="0" applyFont="1" applyBorder="1" applyAlignment="1">
      <alignment vertical="center" wrapText="1"/>
    </xf>
    <xf numFmtId="3" fontId="30" fillId="0" borderId="5" xfId="0" applyNumberFormat="1" applyFont="1" applyBorder="1" applyAlignment="1">
      <alignment horizontal="center" vertical="center" wrapText="1"/>
    </xf>
    <xf numFmtId="0" fontId="9" fillId="0" borderId="0" xfId="0" applyFont="1" applyAlignment="1">
      <alignment horizontal="left" wrapText="1"/>
    </xf>
    <xf numFmtId="0" fontId="20" fillId="0" borderId="0" xfId="0" applyFont="1" applyAlignment="1">
      <alignment horizontal="left" vertical="center" wrapText="1"/>
    </xf>
    <xf numFmtId="0" fontId="20" fillId="0" borderId="0" xfId="0" applyFont="1" applyAlignment="1">
      <alignment horizontal="left" wrapText="1"/>
    </xf>
    <xf numFmtId="0" fontId="26" fillId="0" borderId="0" xfId="1" applyFont="1" applyBorder="1" applyAlignment="1">
      <alignment horizontal="left" vertical="center"/>
    </xf>
    <xf numFmtId="0" fontId="20" fillId="0" borderId="0" xfId="5" applyFont="1" applyAlignment="1">
      <alignment horizontal="left" wrapText="1"/>
    </xf>
    <xf numFmtId="0" fontId="9" fillId="0" borderId="0" xfId="5" applyFont="1"/>
    <xf numFmtId="0" fontId="20" fillId="0" borderId="0" xfId="5" applyFont="1" applyAlignment="1">
      <alignment wrapText="1"/>
    </xf>
    <xf numFmtId="0" fontId="20" fillId="0" borderId="0" xfId="5" applyFont="1" applyAlignment="1">
      <alignment horizontal="left" wrapText="1" indent="1"/>
    </xf>
    <xf numFmtId="0" fontId="9" fillId="0" borderId="0" xfId="5" applyFont="1" applyAlignment="1">
      <alignment horizontal="center"/>
    </xf>
    <xf numFmtId="3" fontId="20" fillId="0" borderId="0" xfId="5" applyNumberFormat="1" applyFont="1" applyAlignment="1">
      <alignment horizontal="center" vertical="center"/>
    </xf>
    <xf numFmtId="3" fontId="30" fillId="0" borderId="5" xfId="0" applyNumberFormat="1" applyFont="1" applyBorder="1" applyAlignment="1">
      <alignment vertical="center" wrapText="1"/>
    </xf>
    <xf numFmtId="0" fontId="12" fillId="0" borderId="1" xfId="0" applyFont="1" applyBorder="1" applyAlignment="1">
      <alignment horizontal="center" vertical="center" wrapText="1"/>
    </xf>
    <xf numFmtId="0" fontId="26" fillId="0" borderId="0" xfId="5" applyFont="1" applyAlignment="1">
      <alignment wrapText="1"/>
    </xf>
    <xf numFmtId="0" fontId="26" fillId="0" borderId="0" xfId="5" applyFont="1" applyAlignment="1">
      <alignment horizontal="center" wrapText="1"/>
    </xf>
    <xf numFmtId="0" fontId="12" fillId="0" borderId="0" xfId="0" applyFont="1" applyAlignment="1">
      <alignment horizontal="left" vertical="center" wrapText="1"/>
    </xf>
    <xf numFmtId="0" fontId="12" fillId="0" borderId="0" xfId="0" applyFont="1" applyAlignment="1">
      <alignment horizontal="center" vertical="center" wrapText="1"/>
    </xf>
    <xf numFmtId="0" fontId="18" fillId="0" borderId="0" xfId="0" applyFont="1" applyAlignment="1">
      <alignment vertical="center" wrapText="1"/>
    </xf>
    <xf numFmtId="0" fontId="18" fillId="0" borderId="0" xfId="0" applyFont="1" applyAlignment="1">
      <alignment horizontal="center"/>
    </xf>
    <xf numFmtId="0" fontId="29" fillId="0" borderId="0" xfId="0" applyFont="1" applyAlignment="1">
      <alignment vertical="center"/>
    </xf>
    <xf numFmtId="0" fontId="14" fillId="0" borderId="0" xfId="0" applyFont="1"/>
    <xf numFmtId="3" fontId="22" fillId="0" borderId="0" xfId="0" applyNumberFormat="1" applyFont="1" applyAlignment="1">
      <alignment horizontal="center"/>
    </xf>
    <xf numFmtId="0" fontId="30" fillId="0" borderId="0" xfId="0" applyFont="1" applyAlignment="1">
      <alignment horizontal="left"/>
    </xf>
    <xf numFmtId="0" fontId="30" fillId="0" borderId="0" xfId="0" applyFont="1" applyAlignment="1">
      <alignment horizontal="center" vertical="center" wrapText="1"/>
    </xf>
    <xf numFmtId="0" fontId="20" fillId="0" borderId="0" xfId="0" applyFont="1" applyAlignment="1">
      <alignment horizontal="left" vertical="top" wrapText="1"/>
    </xf>
    <xf numFmtId="167" fontId="9" fillId="0" borderId="0" xfId="0" applyNumberFormat="1" applyFont="1" applyAlignment="1">
      <alignment horizontal="center" vertical="center"/>
    </xf>
    <xf numFmtId="0" fontId="18" fillId="0" borderId="0" xfId="0" applyFont="1" applyAlignment="1">
      <alignment horizontal="left" indent="1"/>
    </xf>
    <xf numFmtId="0" fontId="9" fillId="0" borderId="0" xfId="0" applyFont="1" applyAlignment="1">
      <alignment horizontal="center" vertical="center"/>
    </xf>
    <xf numFmtId="0" fontId="9" fillId="0" borderId="0" xfId="0" applyFont="1" applyAlignment="1">
      <alignment wrapText="1"/>
    </xf>
    <xf numFmtId="0" fontId="20" fillId="0" borderId="6" xfId="5" applyFont="1" applyBorder="1" applyAlignment="1">
      <alignment wrapText="1"/>
    </xf>
    <xf numFmtId="4" fontId="9" fillId="0" borderId="0" xfId="0" applyNumberFormat="1" applyFont="1" applyAlignment="1">
      <alignment horizontal="center"/>
    </xf>
    <xf numFmtId="2" fontId="9" fillId="0" borderId="0" xfId="0" applyNumberFormat="1" applyFont="1" applyAlignment="1">
      <alignment horizontal="center" vertical="center"/>
    </xf>
    <xf numFmtId="2" fontId="9" fillId="0" borderId="0" xfId="0" applyNumberFormat="1" applyFont="1" applyAlignment="1">
      <alignment horizontal="center"/>
    </xf>
    <xf numFmtId="3" fontId="9" fillId="5" borderId="0" xfId="0" applyNumberFormat="1" applyFont="1" applyFill="1" applyAlignment="1">
      <alignment horizontal="center" vertical="center"/>
    </xf>
    <xf numFmtId="3" fontId="40" fillId="0" borderId="0" xfId="0" applyNumberFormat="1" applyFont="1" applyAlignment="1">
      <alignment horizontal="center" vertical="center"/>
    </xf>
    <xf numFmtId="3" fontId="22" fillId="0" borderId="0" xfId="0" applyNumberFormat="1" applyFont="1" applyAlignment="1">
      <alignment horizontal="center" vertical="center"/>
    </xf>
    <xf numFmtId="0" fontId="41" fillId="0" borderId="0" xfId="0" applyFont="1" applyAlignment="1">
      <alignment horizontal="left" vertical="center" wrapText="1"/>
    </xf>
    <xf numFmtId="3" fontId="24" fillId="0" borderId="17" xfId="0" applyNumberFormat="1" applyFont="1" applyBorder="1" applyAlignment="1">
      <alignment horizontal="center" vertical="center"/>
    </xf>
    <xf numFmtId="0" fontId="30" fillId="0" borderId="0" xfId="0" applyFont="1" applyAlignment="1">
      <alignment horizontal="left" indent="1"/>
    </xf>
    <xf numFmtId="0" fontId="41" fillId="0" borderId="0" xfId="0" applyFont="1" applyAlignment="1">
      <alignment horizontal="left" vertical="center" wrapText="1" indent="1"/>
    </xf>
    <xf numFmtId="3" fontId="30" fillId="0" borderId="17" xfId="0" applyNumberFormat="1" applyFont="1" applyBorder="1" applyAlignment="1">
      <alignment horizontal="center" vertical="center"/>
    </xf>
    <xf numFmtId="3" fontId="30" fillId="0" borderId="0" xfId="0" applyNumberFormat="1" applyFont="1" applyAlignment="1">
      <alignment horizontal="center"/>
    </xf>
    <xf numFmtId="1" fontId="30" fillId="0" borderId="0" xfId="0" applyNumberFormat="1" applyFont="1" applyAlignment="1">
      <alignment horizontal="center" vertical="center"/>
    </xf>
    <xf numFmtId="3" fontId="19" fillId="0" borderId="0" xfId="0" applyNumberFormat="1" applyFont="1" applyAlignment="1">
      <alignment horizontal="center" vertical="center"/>
    </xf>
    <xf numFmtId="0" fontId="41" fillId="0" borderId="0" xfId="0" applyFont="1" applyAlignment="1">
      <alignment vertical="center" wrapText="1"/>
    </xf>
    <xf numFmtId="0" fontId="30" fillId="0" borderId="6" xfId="0" applyFont="1" applyBorder="1"/>
    <xf numFmtId="0" fontId="20" fillId="0" borderId="0" xfId="0" applyFont="1" applyAlignment="1">
      <alignment horizontal="left" vertical="center" wrapText="1" indent="1"/>
    </xf>
    <xf numFmtId="0" fontId="18" fillId="0" borderId="0" xfId="0" applyFont="1" applyAlignment="1">
      <alignment horizontal="center" vertical="center"/>
    </xf>
    <xf numFmtId="1" fontId="22" fillId="0" borderId="0" xfId="0" applyNumberFormat="1" applyFont="1" applyAlignment="1">
      <alignment horizontal="center" vertical="center"/>
    </xf>
    <xf numFmtId="3" fontId="43" fillId="0" borderId="0" xfId="0" applyNumberFormat="1" applyFont="1" applyAlignment="1">
      <alignment horizontal="center" vertical="center"/>
    </xf>
    <xf numFmtId="0" fontId="44" fillId="0" borderId="0" xfId="0" applyFont="1" applyAlignment="1">
      <alignment vertical="center"/>
    </xf>
    <xf numFmtId="0" fontId="9" fillId="0" borderId="0" xfId="0" applyFont="1" applyAlignment="1">
      <alignment vertical="center" wrapText="1"/>
    </xf>
    <xf numFmtId="0" fontId="31" fillId="0" borderId="0" xfId="0" applyFont="1" applyAlignment="1">
      <alignment vertical="center"/>
    </xf>
    <xf numFmtId="0" fontId="9" fillId="0" borderId="0" xfId="0" applyFont="1" applyAlignment="1">
      <alignment horizontal="left" vertical="center" wrapText="1" indent="2"/>
    </xf>
    <xf numFmtId="0" fontId="9" fillId="0" borderId="0" xfId="0" applyFont="1" applyAlignment="1">
      <alignment horizontal="center" vertical="center" wrapText="1"/>
    </xf>
    <xf numFmtId="0" fontId="33" fillId="0" borderId="0" xfId="0" applyFont="1" applyAlignment="1">
      <alignment horizontal="center" vertical="center" wrapText="1"/>
    </xf>
    <xf numFmtId="0" fontId="33" fillId="0" borderId="0" xfId="0" applyFont="1" applyAlignment="1">
      <alignment vertical="center" wrapText="1"/>
    </xf>
    <xf numFmtId="0" fontId="12" fillId="0" borderId="0" xfId="0" applyFont="1" applyAlignment="1">
      <alignment horizontal="center" vertical="center"/>
    </xf>
    <xf numFmtId="3" fontId="33" fillId="0" borderId="0" xfId="0" applyNumberFormat="1" applyFont="1" applyAlignment="1">
      <alignment horizontal="center"/>
    </xf>
    <xf numFmtId="0" fontId="33" fillId="0" borderId="0" xfId="0" applyFont="1" applyAlignment="1">
      <alignment horizontal="center"/>
    </xf>
    <xf numFmtId="9" fontId="30" fillId="0" borderId="5" xfId="4" applyFont="1" applyBorder="1" applyAlignment="1">
      <alignment horizontal="center" vertical="center" wrapText="1"/>
    </xf>
    <xf numFmtId="9" fontId="33" fillId="0" borderId="0" xfId="4" applyFont="1" applyAlignment="1">
      <alignment horizontal="center"/>
    </xf>
    <xf numFmtId="0" fontId="12" fillId="0" borderId="1" xfId="0" applyFont="1" applyBorder="1" applyAlignment="1">
      <alignment horizontal="center" vertical="center"/>
    </xf>
    <xf numFmtId="0" fontId="45" fillId="0" borderId="0" xfId="0" applyFont="1" applyAlignment="1">
      <alignment horizontal="left" vertical="center" wrapText="1" indent="1"/>
    </xf>
    <xf numFmtId="0" fontId="45" fillId="0" borderId="0" xfId="0" applyFont="1" applyAlignment="1">
      <alignment vertical="center" wrapText="1"/>
    </xf>
    <xf numFmtId="0" fontId="20" fillId="0" borderId="0" xfId="0" applyFont="1" applyAlignment="1">
      <alignment horizontal="left" vertical="center" indent="1"/>
    </xf>
    <xf numFmtId="0" fontId="30" fillId="0" borderId="0" xfId="0" applyFont="1" applyAlignment="1">
      <alignment horizontal="left" vertical="center" wrapText="1" indent="1"/>
    </xf>
    <xf numFmtId="0" fontId="31" fillId="0" borderId="0" xfId="0" applyFont="1" applyAlignment="1">
      <alignment horizontal="left" vertical="center" wrapText="1" indent="1"/>
    </xf>
    <xf numFmtId="0" fontId="46" fillId="0" borderId="0" xfId="0" applyFont="1"/>
    <xf numFmtId="164" fontId="9" fillId="0" borderId="0" xfId="4" applyNumberFormat="1" applyFont="1" applyAlignment="1">
      <alignment horizontal="center"/>
    </xf>
    <xf numFmtId="164" fontId="30" fillId="0" borderId="5" xfId="4" applyNumberFormat="1" applyFont="1" applyBorder="1" applyAlignment="1">
      <alignment horizontal="center" vertical="center" wrapText="1"/>
    </xf>
    <xf numFmtId="164" fontId="33" fillId="0" borderId="0" xfId="4" applyNumberFormat="1" applyFont="1" applyAlignment="1">
      <alignment horizontal="center"/>
    </xf>
    <xf numFmtId="3" fontId="30" fillId="0" borderId="0" xfId="0" applyNumberFormat="1" applyFont="1" applyAlignment="1">
      <alignment horizontal="left" vertical="center" wrapText="1"/>
    </xf>
    <xf numFmtId="3" fontId="30" fillId="0" borderId="0" xfId="0" applyNumberFormat="1" applyFont="1" applyAlignment="1">
      <alignment horizontal="center" vertical="center" wrapText="1"/>
    </xf>
    <xf numFmtId="9" fontId="20" fillId="0" borderId="0" xfId="4" applyFont="1" applyAlignment="1">
      <alignment horizontal="center"/>
    </xf>
    <xf numFmtId="0" fontId="19" fillId="0" borderId="0" xfId="0" applyFont="1"/>
    <xf numFmtId="0" fontId="11" fillId="0" borderId="0" xfId="0" applyFont="1" applyAlignment="1">
      <alignment vertical="center"/>
    </xf>
    <xf numFmtId="0" fontId="35" fillId="0" borderId="0" xfId="0" applyFont="1" applyAlignment="1">
      <alignment wrapText="1"/>
    </xf>
    <xf numFmtId="0" fontId="35" fillId="0" borderId="0" xfId="0" applyFont="1"/>
    <xf numFmtId="0" fontId="8" fillId="0" borderId="0" xfId="0" applyFont="1" applyAlignment="1">
      <alignment horizontal="left" wrapText="1"/>
    </xf>
    <xf numFmtId="0" fontId="11" fillId="0" borderId="0" xfId="0" applyFont="1" applyAlignment="1">
      <alignment wrapText="1"/>
    </xf>
    <xf numFmtId="0" fontId="20" fillId="0" borderId="6" xfId="0" applyFont="1" applyBorder="1" applyAlignment="1">
      <alignment vertical="center" wrapText="1"/>
    </xf>
    <xf numFmtId="9" fontId="20" fillId="0" borderId="6" xfId="0" applyNumberFormat="1" applyFont="1" applyBorder="1" applyAlignment="1">
      <alignment vertical="center" wrapText="1"/>
    </xf>
    <xf numFmtId="0" fontId="30" fillId="0" borderId="0" xfId="0" applyFont="1" applyAlignment="1">
      <alignment horizontal="left" vertical="center"/>
    </xf>
    <xf numFmtId="170" fontId="9" fillId="0" borderId="0" xfId="0" applyNumberFormat="1" applyFont="1" applyAlignment="1">
      <alignment horizontal="center"/>
    </xf>
    <xf numFmtId="0" fontId="9" fillId="0" borderId="9" xfId="0" applyFont="1" applyBorder="1" applyAlignment="1">
      <alignment vertical="center" wrapText="1"/>
    </xf>
    <xf numFmtId="0" fontId="19" fillId="0" borderId="0" xfId="0" applyFont="1" applyAlignment="1">
      <alignment horizontal="center"/>
    </xf>
    <xf numFmtId="168" fontId="9" fillId="0" borderId="0" xfId="0" applyNumberFormat="1" applyFont="1" applyAlignment="1">
      <alignment horizontal="center"/>
    </xf>
    <xf numFmtId="3" fontId="47" fillId="0" borderId="0" xfId="0" applyNumberFormat="1" applyFont="1" applyAlignment="1">
      <alignment horizontal="center"/>
    </xf>
    <xf numFmtId="0" fontId="47" fillId="0" borderId="0" xfId="0" applyFont="1" applyAlignment="1">
      <alignment horizontal="center"/>
    </xf>
    <xf numFmtId="3" fontId="48" fillId="0" borderId="0" xfId="0" applyNumberFormat="1" applyFont="1" applyAlignment="1">
      <alignment horizontal="center"/>
    </xf>
    <xf numFmtId="1" fontId="19" fillId="0" borderId="0" xfId="0" applyNumberFormat="1" applyFont="1" applyAlignment="1">
      <alignment horizontal="center"/>
    </xf>
    <xf numFmtId="1" fontId="9" fillId="0" borderId="0" xfId="0" applyNumberFormat="1" applyFont="1" applyAlignment="1">
      <alignment horizontal="center"/>
    </xf>
    <xf numFmtId="9" fontId="19" fillId="0" borderId="0" xfId="0" applyNumberFormat="1" applyFont="1" applyAlignment="1">
      <alignment horizontal="center" vertical="center"/>
    </xf>
    <xf numFmtId="0" fontId="4" fillId="0" borderId="0" xfId="0" applyFont="1" applyAlignment="1">
      <alignment vertical="center"/>
    </xf>
    <xf numFmtId="3" fontId="30" fillId="0" borderId="0" xfId="0" applyNumberFormat="1" applyFont="1" applyAlignment="1">
      <alignment vertical="center" wrapText="1"/>
    </xf>
    <xf numFmtId="0" fontId="18" fillId="0" borderId="0" xfId="0" applyFont="1" applyAlignment="1">
      <alignment horizontal="left"/>
    </xf>
    <xf numFmtId="0" fontId="30" fillId="0" borderId="0" xfId="0" applyFont="1" applyAlignment="1">
      <alignment horizontal="left" vertical="center" wrapText="1"/>
    </xf>
    <xf numFmtId="168" fontId="9" fillId="0" borderId="0" xfId="4" applyNumberFormat="1" applyFont="1" applyBorder="1" applyAlignment="1">
      <alignment horizontal="center"/>
    </xf>
    <xf numFmtId="168" fontId="20" fillId="0" borderId="0" xfId="4" applyNumberFormat="1" applyFont="1" applyBorder="1" applyAlignment="1">
      <alignment horizontal="center" vertical="center" wrapText="1"/>
    </xf>
    <xf numFmtId="168" fontId="20" fillId="0" borderId="5" xfId="4" applyNumberFormat="1" applyFont="1" applyBorder="1" applyAlignment="1">
      <alignment horizontal="center" vertical="center" wrapText="1"/>
    </xf>
    <xf numFmtId="168" fontId="1" fillId="0" borderId="0" xfId="4" applyNumberFormat="1" applyFont="1" applyAlignment="1">
      <alignment horizontal="center"/>
    </xf>
    <xf numFmtId="168" fontId="9" fillId="0" borderId="0" xfId="4" applyNumberFormat="1" applyFont="1" applyAlignment="1">
      <alignment horizontal="center" wrapText="1"/>
    </xf>
    <xf numFmtId="165" fontId="20" fillId="0" borderId="0" xfId="0" applyNumberFormat="1" applyFont="1" applyAlignment="1">
      <alignment horizontal="left" indent="3"/>
    </xf>
    <xf numFmtId="0" fontId="9" fillId="4" borderId="0" xfId="0" applyFont="1" applyFill="1" applyAlignment="1">
      <alignment wrapText="1"/>
    </xf>
    <xf numFmtId="0" fontId="50" fillId="4" borderId="0" xfId="0" applyFont="1" applyFill="1" applyAlignment="1">
      <alignment wrapText="1"/>
    </xf>
    <xf numFmtId="0" fontId="50" fillId="0" borderId="0" xfId="0" applyFont="1" applyAlignment="1">
      <alignment wrapText="1"/>
    </xf>
    <xf numFmtId="9" fontId="20" fillId="0" borderId="0" xfId="4" applyFont="1" applyFill="1" applyBorder="1" applyAlignment="1">
      <alignment horizontal="center"/>
    </xf>
    <xf numFmtId="0" fontId="8" fillId="0" borderId="0" xfId="0" applyFont="1" applyAlignment="1">
      <alignment wrapText="1"/>
    </xf>
    <xf numFmtId="3" fontId="30" fillId="0" borderId="0" xfId="5" applyNumberFormat="1" applyFont="1" applyAlignment="1">
      <alignment horizontal="center" wrapText="1"/>
    </xf>
    <xf numFmtId="4" fontId="30" fillId="0" borderId="0" xfId="5" applyNumberFormat="1" applyFont="1" applyAlignment="1">
      <alignment horizontal="center" wrapText="1"/>
    </xf>
    <xf numFmtId="165" fontId="20" fillId="0" borderId="9" xfId="0" applyNumberFormat="1" applyFont="1" applyBorder="1" applyAlignment="1">
      <alignment vertical="center" wrapText="1"/>
    </xf>
    <xf numFmtId="165" fontId="20" fillId="0" borderId="0" xfId="0" applyNumberFormat="1" applyFont="1"/>
    <xf numFmtId="0" fontId="20" fillId="0" borderId="0" xfId="5" applyFont="1" applyAlignment="1">
      <alignment horizontal="left" indent="1"/>
    </xf>
    <xf numFmtId="0" fontId="20" fillId="0" borderId="0" xfId="5" applyFont="1" applyAlignment="1">
      <alignment horizontal="left" indent="2"/>
    </xf>
    <xf numFmtId="164" fontId="20" fillId="0" borderId="0" xfId="6" applyNumberFormat="1" applyFont="1" applyFill="1" applyAlignment="1">
      <alignment horizontal="center"/>
    </xf>
    <xf numFmtId="164" fontId="20" fillId="0" borderId="0" xfId="6" applyNumberFormat="1" applyFont="1" applyFill="1" applyBorder="1" applyAlignment="1">
      <alignment horizontal="center"/>
    </xf>
    <xf numFmtId="164" fontId="20" fillId="0" borderId="0" xfId="4" applyNumberFormat="1" applyFont="1" applyFill="1" applyAlignment="1">
      <alignment horizontal="center"/>
    </xf>
    <xf numFmtId="164" fontId="20" fillId="0" borderId="0" xfId="5" applyNumberFormat="1" applyFont="1" applyAlignment="1">
      <alignment horizontal="center"/>
    </xf>
    <xf numFmtId="9" fontId="20" fillId="0" borderId="0" xfId="5" applyNumberFormat="1" applyFont="1" applyAlignment="1">
      <alignment horizontal="center"/>
    </xf>
    <xf numFmtId="0" fontId="20" fillId="0" borderId="0" xfId="5" applyFont="1" applyAlignment="1">
      <alignment horizontal="center"/>
    </xf>
    <xf numFmtId="164" fontId="20" fillId="0" borderId="0" xfId="5" applyNumberFormat="1" applyFont="1" applyAlignment="1">
      <alignment horizontal="center" vertical="center"/>
    </xf>
    <xf numFmtId="10" fontId="20" fillId="0" borderId="0" xfId="5" applyNumberFormat="1" applyFont="1" applyAlignment="1">
      <alignment horizontal="center" vertical="center"/>
    </xf>
    <xf numFmtId="0" fontId="20" fillId="0" borderId="0" xfId="0" applyFont="1" applyAlignment="1">
      <alignment horizontal="left" indent="2"/>
    </xf>
    <xf numFmtId="165" fontId="20" fillId="0" borderId="6" xfId="0" applyNumberFormat="1" applyFont="1" applyBorder="1" applyAlignment="1">
      <alignment vertical="center" wrapText="1"/>
    </xf>
    <xf numFmtId="10" fontId="20" fillId="0" borderId="0" xfId="0" applyNumberFormat="1" applyFont="1" applyAlignment="1">
      <alignment horizontal="center"/>
    </xf>
    <xf numFmtId="0" fontId="9" fillId="0" borderId="0" xfId="0" applyFont="1" applyAlignment="1">
      <alignment horizontal="left" wrapText="1" indent="2"/>
    </xf>
    <xf numFmtId="0" fontId="0" fillId="0" borderId="0" xfId="0" applyAlignment="1">
      <alignment horizontal="left" indent="2"/>
    </xf>
    <xf numFmtId="0" fontId="9" fillId="0" borderId="0" xfId="0" applyFont="1" applyAlignment="1">
      <alignment horizontal="left" indent="2"/>
    </xf>
    <xf numFmtId="0" fontId="11" fillId="0" borderId="0" xfId="0" applyFont="1" applyAlignment="1">
      <alignment horizontal="left" vertical="center" indent="2"/>
    </xf>
    <xf numFmtId="0" fontId="11" fillId="0" borderId="0" xfId="0" applyFont="1" applyAlignment="1">
      <alignment horizontal="left" vertical="center"/>
    </xf>
    <xf numFmtId="4" fontId="20" fillId="0" borderId="0" xfId="0" applyNumberFormat="1" applyFont="1" applyAlignment="1">
      <alignment horizontal="center"/>
    </xf>
    <xf numFmtId="9" fontId="19" fillId="0" borderId="0" xfId="0" applyNumberFormat="1" applyFont="1" applyAlignment="1">
      <alignment horizontal="center"/>
    </xf>
    <xf numFmtId="171" fontId="30" fillId="0" borderId="5" xfId="0" applyNumberFormat="1" applyFont="1" applyBorder="1" applyAlignment="1">
      <alignment horizontal="center" vertical="center" wrapText="1"/>
    </xf>
    <xf numFmtId="164" fontId="20" fillId="0" borderId="0" xfId="0" applyNumberFormat="1" applyFont="1" applyAlignment="1">
      <alignment horizontal="center"/>
    </xf>
    <xf numFmtId="0" fontId="37" fillId="0" borderId="0" xfId="0" applyFont="1"/>
    <xf numFmtId="9" fontId="26" fillId="0" borderId="6" xfId="0" applyNumberFormat="1" applyFont="1" applyBorder="1" applyAlignment="1">
      <alignment vertical="center" wrapText="1"/>
    </xf>
    <xf numFmtId="0" fontId="26" fillId="0" borderId="6" xfId="0" applyFont="1" applyBorder="1" applyAlignment="1">
      <alignment vertical="center" wrapText="1"/>
    </xf>
    <xf numFmtId="0" fontId="26" fillId="0" borderId="0" xfId="0" applyFont="1" applyAlignment="1">
      <alignment horizontal="left" vertical="top" wrapText="1"/>
    </xf>
    <xf numFmtId="0" fontId="39" fillId="0" borderId="0" xfId="5" applyFont="1" applyAlignment="1">
      <alignment wrapText="1"/>
    </xf>
    <xf numFmtId="0" fontId="20" fillId="0" borderId="8" xfId="0" applyFont="1" applyBorder="1" applyAlignment="1">
      <alignment horizontal="center" vertical="top" wrapText="1"/>
    </xf>
    <xf numFmtId="168" fontId="20" fillId="0" borderId="8" xfId="0" applyNumberFormat="1" applyFont="1" applyBorder="1" applyAlignment="1">
      <alignment horizontal="center" vertical="top" wrapText="1"/>
    </xf>
    <xf numFmtId="0" fontId="30" fillId="7" borderId="8" xfId="0" applyFont="1" applyFill="1" applyBorder="1" applyAlignment="1">
      <alignment horizontal="center" vertical="top" wrapText="1"/>
    </xf>
    <xf numFmtId="3" fontId="0" fillId="0" borderId="0" xfId="0" applyNumberFormat="1"/>
    <xf numFmtId="0" fontId="37" fillId="0" borderId="0" xfId="0" applyFont="1" applyAlignment="1">
      <alignment vertical="center" wrapText="1"/>
    </xf>
    <xf numFmtId="169" fontId="9" fillId="0" borderId="0" xfId="0" applyNumberFormat="1" applyFont="1" applyAlignment="1">
      <alignment horizontal="center"/>
    </xf>
    <xf numFmtId="0" fontId="4" fillId="0" borderId="0" xfId="0" quotePrefix="1" applyFont="1" applyAlignment="1">
      <alignment horizontal="left" vertical="center" wrapText="1"/>
    </xf>
    <xf numFmtId="9" fontId="30" fillId="0" borderId="5" xfId="4" applyFont="1" applyFill="1" applyBorder="1" applyAlignment="1">
      <alignment horizontal="center" vertical="center" wrapText="1"/>
    </xf>
    <xf numFmtId="9" fontId="33" fillId="0" borderId="0" xfId="4" applyFont="1" applyFill="1" applyAlignment="1">
      <alignment horizontal="center"/>
    </xf>
    <xf numFmtId="0" fontId="41" fillId="0" borderId="8" xfId="0" applyFont="1" applyBorder="1" applyAlignment="1">
      <alignment horizontal="center" vertical="center"/>
    </xf>
    <xf numFmtId="0" fontId="20" fillId="0" borderId="0" xfId="0" applyFont="1" applyAlignment="1">
      <alignment horizontal="center" vertical="center" wrapText="1"/>
    </xf>
    <xf numFmtId="0" fontId="20" fillId="0" borderId="0" xfId="0" applyFont="1" applyAlignment="1">
      <alignment horizontal="left" vertical="center" wrapText="1" indent="2"/>
    </xf>
    <xf numFmtId="0" fontId="19" fillId="7" borderId="8" xfId="0" applyFont="1" applyFill="1" applyBorder="1" applyAlignment="1">
      <alignment horizontal="center" vertical="center" wrapText="1"/>
    </xf>
    <xf numFmtId="0" fontId="7" fillId="3" borderId="0" xfId="0" applyFont="1" applyFill="1" applyAlignment="1">
      <alignment horizontal="center"/>
    </xf>
    <xf numFmtId="3" fontId="14" fillId="0" borderId="0" xfId="0" applyNumberFormat="1" applyFont="1" applyAlignment="1">
      <alignment horizontal="center"/>
    </xf>
    <xf numFmtId="0" fontId="9" fillId="0" borderId="19" xfId="0" applyFont="1" applyBorder="1" applyAlignment="1">
      <alignment horizontal="center"/>
    </xf>
    <xf numFmtId="0" fontId="0" fillId="0" borderId="20" xfId="0" applyBorder="1"/>
    <xf numFmtId="3" fontId="9" fillId="5" borderId="0" xfId="0" applyNumberFormat="1" applyFont="1" applyFill="1" applyAlignment="1">
      <alignment horizontal="center"/>
    </xf>
    <xf numFmtId="3" fontId="33" fillId="5" borderId="0" xfId="0" applyNumberFormat="1" applyFont="1" applyFill="1" applyAlignment="1">
      <alignment horizontal="center"/>
    </xf>
    <xf numFmtId="0" fontId="51" fillId="0" borderId="0" xfId="0" applyFont="1"/>
    <xf numFmtId="0" fontId="9" fillId="0" borderId="0" xfId="0" applyFont="1" applyAlignment="1">
      <alignment horizontal="left" vertical="center" wrapText="1"/>
    </xf>
    <xf numFmtId="0" fontId="9" fillId="5" borderId="0" xfId="0" applyFont="1" applyFill="1" applyAlignment="1">
      <alignment horizontal="center"/>
    </xf>
    <xf numFmtId="10" fontId="9" fillId="5" borderId="0" xfId="0" applyNumberFormat="1" applyFont="1" applyFill="1" applyAlignment="1">
      <alignment horizontal="center"/>
    </xf>
    <xf numFmtId="164" fontId="9" fillId="5" borderId="0" xfId="0" applyNumberFormat="1" applyFont="1" applyFill="1" applyAlignment="1">
      <alignment horizontal="center" vertical="center"/>
    </xf>
    <xf numFmtId="0" fontId="26" fillId="0" borderId="0" xfId="0" applyFont="1" applyAlignment="1">
      <alignment wrapText="1"/>
    </xf>
    <xf numFmtId="0" fontId="9" fillId="5" borderId="0" xfId="0" applyFont="1" applyFill="1"/>
    <xf numFmtId="0" fontId="19" fillId="0" borderId="0" xfId="0" applyFont="1" applyAlignment="1">
      <alignment vertical="center"/>
    </xf>
    <xf numFmtId="3" fontId="9" fillId="0" borderId="0" xfId="0" applyNumberFormat="1" applyFont="1"/>
    <xf numFmtId="0" fontId="0" fillId="5" borderId="0" xfId="0" applyFill="1"/>
    <xf numFmtId="3" fontId="30" fillId="5" borderId="5" xfId="0" applyNumberFormat="1" applyFont="1" applyFill="1" applyBorder="1" applyAlignment="1">
      <alignment horizontal="center" vertical="center" wrapText="1"/>
    </xf>
    <xf numFmtId="0" fontId="9" fillId="5" borderId="0" xfId="0" applyFont="1" applyFill="1" applyAlignment="1">
      <alignment wrapText="1"/>
    </xf>
    <xf numFmtId="0" fontId="0" fillId="5" borderId="0" xfId="0" applyFill="1" applyAlignment="1">
      <alignment horizontal="center"/>
    </xf>
    <xf numFmtId="168" fontId="0" fillId="0" borderId="0" xfId="0" applyNumberFormat="1"/>
    <xf numFmtId="0" fontId="12" fillId="5" borderId="2" xfId="0" applyFont="1" applyFill="1" applyBorder="1" applyAlignment="1">
      <alignment vertical="center"/>
    </xf>
    <xf numFmtId="0" fontId="20" fillId="5" borderId="2" xfId="1" applyFont="1" applyFill="1" applyBorder="1" applyAlignment="1">
      <alignment vertical="center"/>
    </xf>
    <xf numFmtId="0" fontId="9" fillId="5" borderId="0" xfId="0" applyFont="1" applyFill="1" applyAlignment="1">
      <alignment vertical="top" wrapText="1"/>
    </xf>
    <xf numFmtId="0" fontId="19" fillId="0" borderId="0" xfId="0" applyFont="1" applyAlignment="1">
      <alignment horizontal="left" vertical="center"/>
    </xf>
    <xf numFmtId="168" fontId="9" fillId="5" borderId="0" xfId="4" applyNumberFormat="1" applyFont="1" applyFill="1" applyBorder="1" applyAlignment="1">
      <alignment horizontal="center"/>
    </xf>
    <xf numFmtId="1" fontId="0" fillId="0" borderId="0" xfId="0" applyNumberFormat="1"/>
    <xf numFmtId="1" fontId="19" fillId="5" borderId="0" xfId="0" applyNumberFormat="1" applyFont="1" applyFill="1" applyAlignment="1">
      <alignment horizontal="center"/>
    </xf>
    <xf numFmtId="1" fontId="9" fillId="5" borderId="0" xfId="0" applyNumberFormat="1" applyFont="1" applyFill="1" applyAlignment="1">
      <alignment horizontal="center"/>
    </xf>
    <xf numFmtId="0" fontId="19" fillId="5" borderId="0" xfId="0" applyFont="1" applyFill="1" applyAlignment="1">
      <alignment horizontal="center"/>
    </xf>
    <xf numFmtId="3" fontId="19" fillId="5" borderId="0" xfId="0" applyNumberFormat="1" applyFont="1" applyFill="1" applyAlignment="1">
      <alignment horizontal="center"/>
    </xf>
    <xf numFmtId="0" fontId="52" fillId="5" borderId="0" xfId="0" applyFont="1" applyFill="1" applyAlignment="1">
      <alignment vertical="center" wrapText="1"/>
    </xf>
    <xf numFmtId="3" fontId="52" fillId="5" borderId="0" xfId="0" applyNumberFormat="1" applyFont="1" applyFill="1" applyAlignment="1">
      <alignment vertical="center" wrapText="1"/>
    </xf>
    <xf numFmtId="0" fontId="54" fillId="10" borderId="8" xfId="0" applyFont="1" applyFill="1" applyBorder="1" applyAlignment="1">
      <alignment horizontal="center" vertical="center" wrapText="1"/>
    </xf>
    <xf numFmtId="0" fontId="54" fillId="11" borderId="8" xfId="0" applyFont="1" applyFill="1" applyBorder="1" applyAlignment="1">
      <alignment horizontal="center" vertical="center" wrapText="1"/>
    </xf>
    <xf numFmtId="3" fontId="54" fillId="11" borderId="8" xfId="0" applyNumberFormat="1" applyFont="1" applyFill="1" applyBorder="1" applyAlignment="1">
      <alignment horizontal="center" vertical="center" wrapText="1"/>
    </xf>
    <xf numFmtId="3" fontId="54" fillId="10" borderId="8" xfId="0" applyNumberFormat="1" applyFont="1" applyFill="1" applyBorder="1" applyAlignment="1">
      <alignment horizontal="center" vertical="center" wrapText="1"/>
    </xf>
    <xf numFmtId="0" fontId="54" fillId="10" borderId="13" xfId="0" applyFont="1" applyFill="1" applyBorder="1" applyAlignment="1">
      <alignment horizontal="center" vertical="center" wrapText="1"/>
    </xf>
    <xf numFmtId="0" fontId="54" fillId="11" borderId="13" xfId="0" applyFont="1" applyFill="1" applyBorder="1" applyAlignment="1">
      <alignment horizontal="center" vertical="center" wrapText="1"/>
    </xf>
    <xf numFmtId="0" fontId="53" fillId="9" borderId="8" xfId="0" applyFont="1" applyFill="1" applyBorder="1" applyAlignment="1">
      <alignment horizontal="center" vertical="center" wrapText="1"/>
    </xf>
    <xf numFmtId="0" fontId="20" fillId="0" borderId="0" xfId="1" applyFont="1" applyFill="1" applyBorder="1" applyAlignment="1">
      <alignment horizontal="left" vertical="center" wrapText="1"/>
    </xf>
    <xf numFmtId="3" fontId="20" fillId="5" borderId="0" xfId="0" applyNumberFormat="1" applyFont="1" applyFill="1" applyAlignment="1">
      <alignment horizontal="center" wrapText="1"/>
    </xf>
    <xf numFmtId="0" fontId="52" fillId="5" borderId="0" xfId="0" applyFont="1" applyFill="1" applyAlignment="1">
      <alignment horizontal="left" vertical="center" wrapText="1" indent="1"/>
    </xf>
    <xf numFmtId="0" fontId="54" fillId="10" borderId="8" xfId="0" applyFont="1" applyFill="1" applyBorder="1" applyAlignment="1">
      <alignment horizontal="left" vertical="center" wrapText="1" indent="1"/>
    </xf>
    <xf numFmtId="0" fontId="54" fillId="5" borderId="0" xfId="0" applyFont="1" applyFill="1" applyAlignment="1">
      <alignment horizontal="left" vertical="center" wrapText="1" indent="1"/>
    </xf>
    <xf numFmtId="0" fontId="0" fillId="5" borderId="0" xfId="0" applyFill="1" applyAlignment="1">
      <alignment vertical="center" wrapText="1"/>
    </xf>
    <xf numFmtId="0" fontId="0" fillId="10" borderId="8" xfId="0" applyFill="1" applyBorder="1" applyAlignment="1">
      <alignment vertical="center" wrapText="1"/>
    </xf>
    <xf numFmtId="0" fontId="55" fillId="5" borderId="0" xfId="0" applyFont="1" applyFill="1" applyAlignment="1">
      <alignment horizontal="center" vertical="center" wrapText="1"/>
    </xf>
    <xf numFmtId="0" fontId="20" fillId="5" borderId="0" xfId="0" applyFont="1" applyFill="1" applyAlignment="1">
      <alignment vertical="center" wrapText="1"/>
    </xf>
    <xf numFmtId="165" fontId="20" fillId="5" borderId="0" xfId="0" applyNumberFormat="1" applyFont="1" applyFill="1" applyAlignment="1">
      <alignment horizontal="center" vertical="center"/>
    </xf>
    <xf numFmtId="0" fontId="20" fillId="0" borderId="0" xfId="1" applyFont="1" applyFill="1" applyBorder="1" applyAlignment="1">
      <alignment vertical="center" wrapText="1"/>
    </xf>
    <xf numFmtId="3" fontId="30" fillId="5" borderId="5" xfId="0" applyNumberFormat="1" applyFont="1" applyFill="1" applyBorder="1" applyAlignment="1">
      <alignment vertical="center" wrapText="1"/>
    </xf>
    <xf numFmtId="165" fontId="20" fillId="5" borderId="0" xfId="0" applyNumberFormat="1" applyFont="1" applyFill="1" applyAlignment="1">
      <alignment horizontal="center"/>
    </xf>
    <xf numFmtId="165" fontId="20" fillId="5" borderId="0" xfId="0" applyNumberFormat="1" applyFont="1" applyFill="1" applyAlignment="1">
      <alignment horizontal="left" indent="3"/>
    </xf>
    <xf numFmtId="9" fontId="20" fillId="5" borderId="0" xfId="4" applyFont="1" applyFill="1" applyBorder="1" applyAlignment="1">
      <alignment horizontal="center"/>
    </xf>
    <xf numFmtId="3" fontId="9" fillId="5" borderId="0" xfId="0" applyNumberFormat="1" applyFont="1" applyFill="1" applyAlignment="1">
      <alignment horizontal="center" wrapText="1"/>
    </xf>
    <xf numFmtId="9" fontId="9" fillId="5" borderId="0" xfId="0" applyNumberFormat="1" applyFont="1" applyFill="1" applyAlignment="1">
      <alignment horizontal="center" wrapText="1"/>
    </xf>
    <xf numFmtId="165" fontId="20" fillId="5" borderId="0" xfId="0" applyNumberFormat="1" applyFont="1" applyFill="1" applyAlignment="1">
      <alignment horizontal="left" indent="2"/>
    </xf>
    <xf numFmtId="0" fontId="20" fillId="5" borderId="0" xfId="1" applyFont="1" applyFill="1" applyBorder="1" applyAlignment="1">
      <alignment vertical="center"/>
    </xf>
    <xf numFmtId="0" fontId="9" fillId="5" borderId="0" xfId="0" applyFont="1" applyFill="1" applyAlignment="1">
      <alignment horizontal="left"/>
    </xf>
    <xf numFmtId="0" fontId="0" fillId="5" borderId="0" xfId="0" applyFill="1" applyAlignment="1">
      <alignment horizontal="left"/>
    </xf>
    <xf numFmtId="0" fontId="26" fillId="5" borderId="0" xfId="0" applyFont="1" applyFill="1" applyAlignment="1">
      <alignment horizontal="left"/>
    </xf>
    <xf numFmtId="0" fontId="26" fillId="5" borderId="0" xfId="0" applyFont="1" applyFill="1" applyAlignment="1">
      <alignment horizontal="left" vertical="center" wrapText="1"/>
    </xf>
    <xf numFmtId="0" fontId="18" fillId="5" borderId="0" xfId="1" applyFont="1" applyFill="1" applyBorder="1" applyAlignment="1">
      <alignment vertical="center"/>
    </xf>
    <xf numFmtId="0" fontId="22" fillId="5" borderId="0" xfId="0" applyFont="1" applyFill="1" applyAlignment="1">
      <alignment vertical="center"/>
    </xf>
    <xf numFmtId="0" fontId="5" fillId="5" borderId="0" xfId="1" applyFill="1" applyBorder="1" applyAlignment="1">
      <alignment vertical="center"/>
    </xf>
    <xf numFmtId="165" fontId="20" fillId="5" borderId="0" xfId="0" applyNumberFormat="1" applyFont="1" applyFill="1" applyAlignment="1">
      <alignment horizontal="left" vertical="center"/>
    </xf>
    <xf numFmtId="0" fontId="13" fillId="5" borderId="1" xfId="0" applyFont="1" applyFill="1" applyBorder="1" applyAlignment="1">
      <alignment vertical="center"/>
    </xf>
    <xf numFmtId="0" fontId="12" fillId="5" borderId="0" xfId="0" applyFont="1" applyFill="1" applyAlignment="1">
      <alignment vertical="center"/>
    </xf>
    <xf numFmtId="0" fontId="20" fillId="5" borderId="0" xfId="0" applyFont="1" applyFill="1"/>
    <xf numFmtId="0" fontId="26" fillId="5" borderId="0" xfId="0" applyFont="1" applyFill="1" applyAlignment="1">
      <alignment horizontal="left" wrapText="1"/>
    </xf>
    <xf numFmtId="0" fontId="30" fillId="5" borderId="0" xfId="0" applyFont="1" applyFill="1"/>
    <xf numFmtId="0" fontId="30" fillId="5" borderId="0" xfId="0" applyFont="1" applyFill="1" applyAlignment="1">
      <alignment vertical="center"/>
    </xf>
    <xf numFmtId="0" fontId="37" fillId="5" borderId="0" xfId="0" applyFont="1" applyFill="1"/>
    <xf numFmtId="0" fontId="26" fillId="5" borderId="0" xfId="1" applyFont="1" applyFill="1" applyBorder="1" applyAlignment="1">
      <alignment vertical="center"/>
    </xf>
    <xf numFmtId="0" fontId="2" fillId="5" borderId="0" xfId="0" applyFont="1" applyFill="1"/>
    <xf numFmtId="0" fontId="20" fillId="5" borderId="0" xfId="0" applyFont="1" applyFill="1" applyAlignment="1">
      <alignment vertical="center"/>
    </xf>
    <xf numFmtId="0" fontId="0" fillId="5" borderId="0" xfId="0" applyFill="1" applyAlignment="1">
      <alignment horizontal="left" vertical="center" wrapText="1"/>
    </xf>
    <xf numFmtId="0" fontId="0" fillId="5" borderId="0" xfId="0" applyFill="1" applyAlignment="1">
      <alignment horizontal="left" vertical="center"/>
    </xf>
    <xf numFmtId="0" fontId="26" fillId="5" borderId="0" xfId="0" applyFont="1" applyFill="1" applyAlignment="1">
      <alignment horizontal="left" vertical="center"/>
    </xf>
    <xf numFmtId="0" fontId="11" fillId="5" borderId="0" xfId="0" applyFont="1" applyFill="1"/>
    <xf numFmtId="0" fontId="11" fillId="5" borderId="0" xfId="0" applyFont="1" applyFill="1" applyAlignment="1">
      <alignment vertical="center"/>
    </xf>
    <xf numFmtId="0" fontId="35" fillId="5" borderId="0" xfId="0" applyFont="1" applyFill="1"/>
    <xf numFmtId="0" fontId="35" fillId="5" borderId="0" xfId="0" applyFont="1" applyFill="1" applyAlignment="1">
      <alignment wrapText="1"/>
    </xf>
    <xf numFmtId="0" fontId="11" fillId="5" borderId="0" xfId="0" applyFont="1" applyFill="1" applyAlignment="1">
      <alignment wrapText="1"/>
    </xf>
    <xf numFmtId="0" fontId="36" fillId="5" borderId="0" xfId="0" applyFont="1" applyFill="1"/>
    <xf numFmtId="166" fontId="38" fillId="5" borderId="0" xfId="0" applyNumberFormat="1" applyFont="1" applyFill="1"/>
    <xf numFmtId="0" fontId="39" fillId="5" borderId="0" xfId="0" applyFont="1" applyFill="1"/>
    <xf numFmtId="0" fontId="20" fillId="5" borderId="0" xfId="0" applyFont="1" applyFill="1" applyAlignment="1">
      <alignment horizontal="left"/>
    </xf>
    <xf numFmtId="14" fontId="18" fillId="5" borderId="7" xfId="0" applyNumberFormat="1" applyFont="1" applyFill="1" applyBorder="1" applyAlignment="1">
      <alignment horizontal="center" vertical="center" wrapText="1"/>
    </xf>
    <xf numFmtId="0" fontId="9" fillId="5" borderId="8" xfId="0" applyFont="1" applyFill="1" applyBorder="1" applyAlignment="1">
      <alignment vertical="center"/>
    </xf>
    <xf numFmtId="0" fontId="9" fillId="5" borderId="8" xfId="0" applyFont="1" applyFill="1" applyBorder="1" applyAlignment="1">
      <alignment horizontal="center" vertical="center"/>
    </xf>
    <xf numFmtId="0" fontId="9" fillId="5" borderId="8" xfId="0" applyFont="1" applyFill="1" applyBorder="1" applyAlignment="1">
      <alignment horizontal="center" wrapText="1"/>
    </xf>
    <xf numFmtId="0" fontId="9" fillId="5" borderId="8" xfId="0" applyFont="1" applyFill="1" applyBorder="1" applyAlignment="1">
      <alignment horizontal="center" vertical="center" wrapText="1"/>
    </xf>
    <xf numFmtId="0" fontId="9" fillId="5" borderId="8" xfId="0" applyFont="1" applyFill="1" applyBorder="1"/>
    <xf numFmtId="4" fontId="9" fillId="5" borderId="8" xfId="0" applyNumberFormat="1" applyFont="1" applyFill="1" applyBorder="1" applyAlignment="1">
      <alignment horizontal="center"/>
    </xf>
    <xf numFmtId="0" fontId="9" fillId="5" borderId="8" xfId="0" applyFont="1" applyFill="1" applyBorder="1" applyAlignment="1">
      <alignment horizontal="center"/>
    </xf>
    <xf numFmtId="0" fontId="13" fillId="5" borderId="1" xfId="0" applyFont="1" applyFill="1" applyBorder="1" applyAlignment="1">
      <alignment horizontal="center" vertical="center"/>
    </xf>
    <xf numFmtId="0" fontId="20" fillId="5" borderId="0" xfId="5" applyFont="1" applyFill="1" applyAlignment="1">
      <alignment horizontal="left" wrapText="1"/>
    </xf>
    <xf numFmtId="0" fontId="9" fillId="5" borderId="0" xfId="0" applyFont="1" applyFill="1" applyAlignment="1">
      <alignment horizontal="left" indent="1"/>
    </xf>
    <xf numFmtId="0" fontId="20" fillId="5" borderId="0" xfId="0" applyFont="1" applyFill="1" applyAlignment="1">
      <alignment horizontal="left" indent="1"/>
    </xf>
    <xf numFmtId="167" fontId="9" fillId="5" borderId="0" xfId="0" applyNumberFormat="1" applyFont="1" applyFill="1" applyAlignment="1">
      <alignment horizontal="center" vertical="center"/>
    </xf>
    <xf numFmtId="0" fontId="9" fillId="5" borderId="0" xfId="0" applyFont="1" applyFill="1" applyAlignment="1">
      <alignment horizontal="center" vertical="center"/>
    </xf>
    <xf numFmtId="0" fontId="9" fillId="5" borderId="0" xfId="5" applyFont="1" applyFill="1" applyAlignment="1">
      <alignment horizontal="left" wrapText="1"/>
    </xf>
    <xf numFmtId="0" fontId="12" fillId="5" borderId="0" xfId="0" applyFont="1" applyFill="1" applyAlignment="1">
      <alignment horizontal="left" vertical="center" wrapText="1"/>
    </xf>
    <xf numFmtId="0" fontId="9" fillId="5" borderId="0" xfId="0" applyFont="1" applyFill="1" applyAlignment="1">
      <alignment horizontal="left" wrapText="1"/>
    </xf>
    <xf numFmtId="0" fontId="13" fillId="5" borderId="0" xfId="0" applyFont="1" applyFill="1" applyAlignment="1">
      <alignment horizontal="center" vertical="center"/>
    </xf>
    <xf numFmtId="168" fontId="9" fillId="5" borderId="0" xfId="0" applyNumberFormat="1" applyFont="1" applyFill="1" applyAlignment="1">
      <alignment horizontal="center" vertical="center"/>
    </xf>
    <xf numFmtId="3" fontId="20" fillId="5" borderId="0" xfId="5" applyNumberFormat="1" applyFont="1" applyFill="1" applyAlignment="1">
      <alignment horizontal="center" vertical="center" wrapText="1"/>
    </xf>
    <xf numFmtId="3" fontId="20" fillId="5" borderId="0" xfId="5" applyNumberFormat="1" applyFont="1" applyFill="1" applyAlignment="1">
      <alignment horizontal="center" vertical="center"/>
    </xf>
    <xf numFmtId="0" fontId="9" fillId="5" borderId="0" xfId="5" applyFont="1" applyFill="1"/>
    <xf numFmtId="3" fontId="30" fillId="5" borderId="0" xfId="5" applyNumberFormat="1" applyFont="1" applyFill="1" applyAlignment="1">
      <alignment horizontal="center" vertical="center"/>
    </xf>
    <xf numFmtId="0" fontId="20" fillId="5" borderId="0" xfId="5" applyFont="1" applyFill="1" applyAlignment="1">
      <alignment horizontal="center" vertical="center" wrapText="1"/>
    </xf>
    <xf numFmtId="0" fontId="20" fillId="5" borderId="0" xfId="5" applyFont="1" applyFill="1" applyAlignment="1">
      <alignment wrapText="1"/>
    </xf>
    <xf numFmtId="0" fontId="11" fillId="5" borderId="0" xfId="5" applyFont="1" applyFill="1"/>
    <xf numFmtId="0" fontId="18" fillId="5" borderId="0" xfId="5" applyFont="1" applyFill="1" applyAlignment="1">
      <alignment horizontal="center" vertical="center" wrapText="1"/>
    </xf>
    <xf numFmtId="3" fontId="18" fillId="5" borderId="0" xfId="5" applyNumberFormat="1" applyFont="1" applyFill="1" applyAlignment="1">
      <alignment horizontal="center" vertical="center"/>
    </xf>
    <xf numFmtId="0" fontId="7" fillId="5" borderId="0" xfId="5" applyFont="1" applyFill="1"/>
    <xf numFmtId="0" fontId="20" fillId="5" borderId="0" xfId="5" applyFont="1" applyFill="1"/>
    <xf numFmtId="0" fontId="20" fillId="5" borderId="0" xfId="5" applyFont="1" applyFill="1" applyAlignment="1">
      <alignment horizontal="left" wrapText="1" indent="1"/>
    </xf>
    <xf numFmtId="43" fontId="20" fillId="5" borderId="0" xfId="5" applyNumberFormat="1" applyFont="1" applyFill="1" applyAlignment="1">
      <alignment horizontal="center" vertical="center" wrapText="1"/>
    </xf>
    <xf numFmtId="43" fontId="18" fillId="5" borderId="0" xfId="5" applyNumberFormat="1" applyFont="1" applyFill="1" applyAlignment="1">
      <alignment horizontal="center" vertical="center" wrapText="1"/>
    </xf>
    <xf numFmtId="3" fontId="20" fillId="5" borderId="0" xfId="5" applyNumberFormat="1" applyFont="1" applyFill="1" applyAlignment="1">
      <alignment horizontal="center" wrapText="1"/>
    </xf>
    <xf numFmtId="9" fontId="20" fillId="5" borderId="0" xfId="4" applyFont="1" applyFill="1" applyAlignment="1">
      <alignment horizontal="center" vertical="center"/>
    </xf>
    <xf numFmtId="0" fontId="9" fillId="5" borderId="0" xfId="5" applyFont="1" applyFill="1" applyAlignment="1">
      <alignment horizontal="center"/>
    </xf>
    <xf numFmtId="3" fontId="9" fillId="5" borderId="0" xfId="5" applyNumberFormat="1" applyFont="1" applyFill="1" applyAlignment="1">
      <alignment horizontal="center"/>
    </xf>
    <xf numFmtId="3" fontId="20" fillId="5" borderId="0" xfId="0" applyNumberFormat="1" applyFont="1" applyFill="1" applyAlignment="1">
      <alignment horizontal="center"/>
    </xf>
    <xf numFmtId="0" fontId="8" fillId="5" borderId="0" xfId="0" applyFont="1" applyFill="1"/>
    <xf numFmtId="0" fontId="7" fillId="5" borderId="0" xfId="0" applyFont="1" applyFill="1"/>
    <xf numFmtId="2" fontId="9" fillId="5" borderId="0" xfId="5" applyNumberFormat="1" applyFont="1" applyFill="1" applyAlignment="1">
      <alignment horizontal="center"/>
    </xf>
    <xf numFmtId="43" fontId="9" fillId="5" borderId="0" xfId="5" applyNumberFormat="1" applyFont="1" applyFill="1" applyAlignment="1">
      <alignment horizontal="center"/>
    </xf>
    <xf numFmtId="0" fontId="0" fillId="5" borderId="0" xfId="5" applyFont="1" applyFill="1"/>
    <xf numFmtId="3" fontId="0" fillId="5" borderId="0" xfId="5" applyNumberFormat="1" applyFont="1" applyFill="1" applyAlignment="1">
      <alignment horizontal="center"/>
    </xf>
    <xf numFmtId="0" fontId="0" fillId="5" borderId="0" xfId="5" applyFont="1" applyFill="1" applyAlignment="1">
      <alignment wrapText="1"/>
    </xf>
    <xf numFmtId="169" fontId="9" fillId="5" borderId="0" xfId="4" applyNumberFormat="1" applyFont="1" applyFill="1" applyAlignment="1">
      <alignment horizontal="center" vertical="center"/>
    </xf>
    <xf numFmtId="0" fontId="20" fillId="5" borderId="6" xfId="5" applyFont="1" applyFill="1" applyBorder="1" applyAlignment="1">
      <alignment wrapText="1"/>
    </xf>
    <xf numFmtId="9" fontId="9" fillId="5" borderId="0" xfId="4" applyFont="1" applyFill="1" applyAlignment="1">
      <alignment horizontal="center"/>
    </xf>
    <xf numFmtId="3" fontId="20" fillId="5" borderId="0" xfId="0" applyNumberFormat="1" applyFont="1" applyFill="1" applyAlignment="1">
      <alignment horizontal="center" vertical="center"/>
    </xf>
    <xf numFmtId="3" fontId="30" fillId="5" borderId="0" xfId="5" applyNumberFormat="1" applyFont="1" applyFill="1" applyAlignment="1">
      <alignment horizontal="center" wrapText="1"/>
    </xf>
    <xf numFmtId="4" fontId="30" fillId="5" borderId="0" xfId="5" applyNumberFormat="1" applyFont="1" applyFill="1" applyAlignment="1">
      <alignment horizontal="center" wrapText="1"/>
    </xf>
    <xf numFmtId="164" fontId="20" fillId="5" borderId="0" xfId="4" applyNumberFormat="1" applyFont="1" applyFill="1" applyAlignment="1">
      <alignment horizontal="center"/>
    </xf>
    <xf numFmtId="10" fontId="20" fillId="5" borderId="0" xfId="5" applyNumberFormat="1" applyFont="1" applyFill="1" applyAlignment="1">
      <alignment horizontal="center" vertical="center"/>
    </xf>
    <xf numFmtId="164" fontId="20" fillId="5" borderId="0" xfId="5" applyNumberFormat="1" applyFont="1" applyFill="1" applyAlignment="1">
      <alignment horizontal="center" vertical="center"/>
    </xf>
    <xf numFmtId="0" fontId="18" fillId="0" borderId="0" xfId="0" applyFont="1" applyAlignment="1">
      <alignment vertical="top" wrapText="1"/>
    </xf>
    <xf numFmtId="10" fontId="0" fillId="0" borderId="0" xfId="4" applyNumberFormat="1" applyFont="1"/>
    <xf numFmtId="9" fontId="20" fillId="5" borderId="0" xfId="5" applyNumberFormat="1" applyFont="1" applyFill="1" applyAlignment="1">
      <alignment horizontal="center" vertical="center"/>
    </xf>
    <xf numFmtId="164" fontId="57" fillId="12" borderId="0" xfId="0" applyNumberFormat="1" applyFont="1" applyFill="1" applyAlignment="1">
      <alignment horizontal="center"/>
    </xf>
    <xf numFmtId="170" fontId="20" fillId="5" borderId="0" xfId="5" applyNumberFormat="1" applyFont="1" applyFill="1" applyAlignment="1">
      <alignment horizontal="center" vertical="center"/>
    </xf>
    <xf numFmtId="3" fontId="58" fillId="13" borderId="0" xfId="0" applyNumberFormat="1" applyFont="1" applyFill="1" applyAlignment="1">
      <alignment wrapText="1"/>
    </xf>
    <xf numFmtId="3" fontId="59" fillId="12" borderId="26" xfId="0" applyNumberFormat="1" applyFont="1" applyFill="1" applyBorder="1" applyAlignment="1">
      <alignment horizontal="center" vertical="center" wrapText="1"/>
    </xf>
    <xf numFmtId="9" fontId="0" fillId="0" borderId="0" xfId="8" applyFont="1"/>
    <xf numFmtId="167" fontId="0" fillId="0" borderId="0" xfId="7" applyNumberFormat="1" applyFont="1"/>
    <xf numFmtId="10" fontId="0" fillId="0" borderId="0" xfId="0" applyNumberFormat="1"/>
    <xf numFmtId="0" fontId="13" fillId="14" borderId="1" xfId="0" applyFont="1" applyFill="1" applyBorder="1" applyAlignment="1">
      <alignment horizontal="center" vertical="center"/>
    </xf>
    <xf numFmtId="3" fontId="9" fillId="14" borderId="0" xfId="0" applyNumberFormat="1" applyFont="1" applyFill="1" applyAlignment="1">
      <alignment horizontal="center" vertical="center"/>
    </xf>
    <xf numFmtId="172" fontId="0" fillId="0" borderId="0" xfId="7" applyNumberFormat="1" applyFont="1"/>
    <xf numFmtId="173" fontId="0" fillId="0" borderId="0" xfId="7" applyNumberFormat="1" applyFont="1"/>
    <xf numFmtId="174" fontId="0" fillId="0" borderId="0" xfId="7" applyNumberFormat="1" applyFont="1"/>
    <xf numFmtId="175" fontId="0" fillId="0" borderId="0" xfId="7" applyNumberFormat="1" applyFont="1"/>
    <xf numFmtId="176" fontId="0" fillId="0" borderId="0" xfId="0" applyNumberFormat="1"/>
    <xf numFmtId="177" fontId="0" fillId="0" borderId="0" xfId="0" applyNumberFormat="1"/>
    <xf numFmtId="43" fontId="0" fillId="0" borderId="0" xfId="7" applyFont="1"/>
    <xf numFmtId="43" fontId="30" fillId="0" borderId="0" xfId="7" applyFont="1" applyFill="1" applyBorder="1" applyAlignment="1">
      <alignment horizontal="center" vertical="center" wrapText="1"/>
    </xf>
    <xf numFmtId="43" fontId="0" fillId="0" borderId="0" xfId="0" applyNumberFormat="1"/>
    <xf numFmtId="167" fontId="1" fillId="0" borderId="0" xfId="7" applyNumberFormat="1" applyFont="1"/>
    <xf numFmtId="164" fontId="9" fillId="5" borderId="0" xfId="4" applyNumberFormat="1" applyFont="1" applyFill="1" applyAlignment="1">
      <alignment horizontal="center"/>
    </xf>
    <xf numFmtId="0" fontId="9" fillId="0" borderId="0" xfId="0" applyFont="1" applyAlignment="1">
      <alignment horizontal="left" vertical="top" wrapText="1"/>
    </xf>
    <xf numFmtId="0" fontId="9" fillId="0" borderId="0" xfId="0" applyFont="1" applyAlignment="1">
      <alignment horizontal="left" vertical="top"/>
    </xf>
    <xf numFmtId="0" fontId="16" fillId="0" borderId="0" xfId="0" applyFont="1" applyAlignment="1">
      <alignment horizontal="left" vertical="top"/>
    </xf>
    <xf numFmtId="0" fontId="9" fillId="0" borderId="3" xfId="0" applyFont="1" applyBorder="1" applyAlignment="1">
      <alignment horizontal="left" wrapText="1"/>
    </xf>
    <xf numFmtId="0" fontId="9" fillId="0" borderId="2" xfId="0" applyFont="1" applyBorder="1" applyAlignment="1">
      <alignment horizontal="left" wrapText="1"/>
    </xf>
    <xf numFmtId="0" fontId="9" fillId="0" borderId="3" xfId="0" applyFont="1" applyBorder="1" applyAlignment="1">
      <alignment horizontal="left" vertical="top" wrapText="1"/>
    </xf>
    <xf numFmtId="0" fontId="9" fillId="0" borderId="2" xfId="0" applyFont="1" applyBorder="1" applyAlignment="1">
      <alignment horizontal="left" vertical="top" wrapText="1"/>
    </xf>
    <xf numFmtId="0" fontId="20" fillId="0" borderId="2" xfId="1" applyFont="1" applyBorder="1" applyAlignment="1">
      <alignment horizontal="left" vertical="center" wrapText="1"/>
    </xf>
    <xf numFmtId="0" fontId="20" fillId="0" borderId="2" xfId="1" applyFont="1" applyBorder="1" applyAlignment="1">
      <alignment horizontal="left" vertical="center"/>
    </xf>
    <xf numFmtId="0" fontId="20" fillId="0" borderId="2" xfId="1" applyFont="1" applyBorder="1" applyAlignment="1">
      <alignment horizontal="left" vertical="top" wrapText="1"/>
    </xf>
    <xf numFmtId="0" fontId="26" fillId="0" borderId="0" xfId="0" applyFont="1" applyAlignment="1">
      <alignment horizontal="left" vertical="center" wrapText="1"/>
    </xf>
    <xf numFmtId="0" fontId="18" fillId="5" borderId="0" xfId="0" applyFont="1" applyFill="1" applyAlignment="1">
      <alignment horizontal="left" vertical="center" wrapText="1"/>
    </xf>
    <xf numFmtId="0" fontId="20" fillId="0" borderId="3" xfId="0" applyFont="1" applyBorder="1" applyAlignment="1">
      <alignment horizontal="left" vertical="center" wrapText="1"/>
    </xf>
    <xf numFmtId="0" fontId="20" fillId="0" borderId="0" xfId="0" applyFont="1" applyAlignment="1">
      <alignment horizontal="left" vertical="center" wrapText="1"/>
    </xf>
    <xf numFmtId="0" fontId="20" fillId="0" borderId="3" xfId="0" applyFont="1" applyBorder="1" applyAlignment="1">
      <alignment horizontal="left" vertical="center"/>
    </xf>
    <xf numFmtId="0" fontId="20" fillId="0" borderId="0" xfId="0" applyFont="1" applyAlignment="1">
      <alignment horizontal="left" vertical="center"/>
    </xf>
    <xf numFmtId="0" fontId="9" fillId="5" borderId="0" xfId="0" applyFont="1" applyFill="1" applyAlignment="1">
      <alignment horizontal="left" vertical="center" wrapText="1"/>
    </xf>
    <xf numFmtId="0" fontId="20" fillId="0" borderId="0" xfId="1" applyFont="1" applyFill="1" applyBorder="1" applyAlignment="1">
      <alignment horizontal="left" vertical="center"/>
    </xf>
    <xf numFmtId="0" fontId="20" fillId="5" borderId="0" xfId="1" applyFont="1" applyFill="1" applyBorder="1" applyAlignment="1">
      <alignment horizontal="left" vertical="center" wrapText="1"/>
    </xf>
    <xf numFmtId="0" fontId="20" fillId="0" borderId="0" xfId="1" applyFont="1" applyFill="1" applyBorder="1" applyAlignment="1">
      <alignment horizontal="left" vertical="center" wrapText="1"/>
    </xf>
    <xf numFmtId="0" fontId="20" fillId="5" borderId="3" xfId="0" applyFont="1" applyFill="1" applyBorder="1" applyAlignment="1">
      <alignment horizontal="left" vertical="center" wrapText="1"/>
    </xf>
    <xf numFmtId="0" fontId="9" fillId="5" borderId="3" xfId="0" applyFont="1" applyFill="1" applyBorder="1" applyAlignment="1">
      <alignment horizontal="left" wrapText="1"/>
    </xf>
    <xf numFmtId="0" fontId="12" fillId="0" borderId="1" xfId="0" applyFont="1" applyBorder="1" applyAlignment="1">
      <alignment horizontal="left" vertical="center" wrapText="1"/>
    </xf>
    <xf numFmtId="0" fontId="12" fillId="0" borderId="0" xfId="0" applyFont="1" applyAlignment="1">
      <alignment horizontal="left" wrapText="1"/>
    </xf>
    <xf numFmtId="0" fontId="12" fillId="0" borderId="1" xfId="0" applyFont="1" applyBorder="1" applyAlignment="1">
      <alignment horizontal="left" wrapText="1"/>
    </xf>
    <xf numFmtId="0" fontId="13" fillId="0" borderId="0" xfId="0" applyFont="1" applyAlignment="1">
      <alignment horizontal="center" vertical="center"/>
    </xf>
    <xf numFmtId="0" fontId="13" fillId="0" borderId="1" xfId="0" applyFont="1" applyBorder="1" applyAlignment="1">
      <alignment horizontal="center" vertical="center"/>
    </xf>
    <xf numFmtId="0" fontId="9" fillId="0" borderId="6" xfId="0" applyFont="1" applyBorder="1" applyAlignment="1">
      <alignment horizontal="left" vertical="center" wrapText="1"/>
    </xf>
    <xf numFmtId="0" fontId="26" fillId="0" borderId="6" xfId="0" applyFont="1" applyBorder="1" applyAlignment="1">
      <alignment horizontal="left" vertical="center" wrapText="1"/>
    </xf>
    <xf numFmtId="0" fontId="20" fillId="5" borderId="0" xfId="0" applyFont="1" applyFill="1" applyAlignment="1">
      <alignment horizontal="left" vertical="center" wrapText="1"/>
    </xf>
    <xf numFmtId="0" fontId="19" fillId="0" borderId="0" xfId="0" applyFont="1" applyAlignment="1">
      <alignment horizontal="left" vertical="center" wrapText="1"/>
    </xf>
    <xf numFmtId="0" fontId="9" fillId="0" borderId="0" xfId="0" applyFont="1" applyAlignment="1">
      <alignment horizontal="left" vertical="center" wrapText="1"/>
    </xf>
    <xf numFmtId="0" fontId="12" fillId="0" borderId="2" xfId="0" applyFont="1" applyBorder="1" applyAlignment="1">
      <alignment horizontal="left" vertical="center" wrapText="1"/>
    </xf>
    <xf numFmtId="0" fontId="26" fillId="0" borderId="0" xfId="1" applyFont="1" applyBorder="1" applyAlignment="1">
      <alignment horizontal="left" vertical="center" wrapText="1"/>
    </xf>
    <xf numFmtId="0" fontId="26" fillId="0" borderId="0" xfId="1" applyFont="1" applyBorder="1" applyAlignment="1">
      <alignment horizontal="left" vertical="center"/>
    </xf>
    <xf numFmtId="0" fontId="20" fillId="0" borderId="0" xfId="1" applyFont="1" applyBorder="1" applyAlignment="1">
      <alignment horizontal="left" vertical="center" wrapText="1"/>
    </xf>
    <xf numFmtId="0" fontId="20" fillId="0" borderId="0" xfId="1" applyFont="1" applyBorder="1" applyAlignment="1">
      <alignment horizontal="left" vertical="center"/>
    </xf>
    <xf numFmtId="0" fontId="20" fillId="0" borderId="3" xfId="0" applyFont="1" applyBorder="1" applyAlignment="1">
      <alignment horizontal="left" vertical="top" wrapText="1"/>
    </xf>
    <xf numFmtId="0" fontId="20" fillId="5" borderId="0" xfId="1" applyFont="1" applyFill="1" applyBorder="1" applyAlignment="1">
      <alignment horizontal="left" vertical="center"/>
    </xf>
    <xf numFmtId="0" fontId="20" fillId="0" borderId="3" xfId="1" applyFont="1" applyBorder="1" applyAlignment="1">
      <alignment horizontal="left" vertical="center" wrapText="1"/>
    </xf>
    <xf numFmtId="0" fontId="12" fillId="0" borderId="0" xfId="0" applyFont="1" applyAlignment="1">
      <alignment horizontal="left" vertical="center" wrapText="1"/>
    </xf>
    <xf numFmtId="0" fontId="0" fillId="0" borderId="7" xfId="0" applyBorder="1" applyAlignment="1">
      <alignment horizontal="center" vertical="center" wrapText="1"/>
    </xf>
    <xf numFmtId="0" fontId="20" fillId="0" borderId="3" xfId="0" applyFont="1" applyBorder="1" applyAlignment="1">
      <alignment horizontal="left" wrapText="1"/>
    </xf>
    <xf numFmtId="0" fontId="20" fillId="0" borderId="3" xfId="0" quotePrefix="1" applyFont="1" applyBorder="1" applyAlignment="1">
      <alignment horizontal="left" vertical="center" wrapText="1"/>
    </xf>
    <xf numFmtId="0" fontId="4" fillId="6" borderId="7" xfId="0" applyFont="1" applyFill="1" applyBorder="1" applyAlignment="1">
      <alignment horizontal="center" vertical="center" wrapText="1"/>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20" fillId="0" borderId="0" xfId="0" applyFont="1" applyAlignment="1">
      <alignment horizontal="left" vertical="top" wrapText="1"/>
    </xf>
    <xf numFmtId="0" fontId="0" fillId="0" borderId="0" xfId="0" applyAlignment="1">
      <alignment horizontal="left" vertical="top" wrapText="1"/>
    </xf>
    <xf numFmtId="0" fontId="20" fillId="0" borderId="0" xfId="1" applyFont="1" applyBorder="1" applyAlignment="1">
      <alignment horizontal="left" vertical="top" wrapText="1"/>
    </xf>
    <xf numFmtId="0" fontId="20" fillId="0" borderId="0" xfId="1" applyFont="1" applyBorder="1" applyAlignment="1">
      <alignment horizontal="left" vertical="top"/>
    </xf>
    <xf numFmtId="0" fontId="9" fillId="0" borderId="3" xfId="0" applyFont="1" applyBorder="1" applyAlignment="1">
      <alignment horizontal="left" vertical="center" wrapText="1"/>
    </xf>
    <xf numFmtId="0" fontId="9" fillId="5" borderId="0" xfId="0" quotePrefix="1" applyFont="1" applyFill="1" applyAlignment="1">
      <alignment horizontal="left" vertical="top" wrapText="1"/>
    </xf>
    <xf numFmtId="0" fontId="4" fillId="0" borderId="0" xfId="0" quotePrefix="1" applyFont="1" applyAlignment="1">
      <alignment horizontal="left" vertical="center" wrapText="1"/>
    </xf>
    <xf numFmtId="0" fontId="9" fillId="0" borderId="3" xfId="0" quotePrefix="1" applyFont="1" applyBorder="1" applyAlignment="1">
      <alignment horizontal="left" vertical="center" wrapText="1"/>
    </xf>
    <xf numFmtId="0" fontId="20" fillId="0" borderId="0" xfId="0" applyFont="1" applyAlignment="1">
      <alignment horizontal="left"/>
    </xf>
    <xf numFmtId="0" fontId="20" fillId="5" borderId="0" xfId="0" applyFont="1" applyFill="1" applyAlignment="1">
      <alignment horizontal="left" wrapText="1"/>
    </xf>
    <xf numFmtId="0" fontId="53" fillId="9" borderId="8" xfId="0" applyFont="1" applyFill="1" applyBorder="1" applyAlignment="1">
      <alignment horizontal="center" vertical="center" wrapText="1"/>
    </xf>
    <xf numFmtId="0" fontId="53" fillId="5" borderId="0" xfId="0" applyFont="1" applyFill="1" applyAlignment="1">
      <alignment horizontal="center" vertical="center" wrapText="1"/>
    </xf>
    <xf numFmtId="0" fontId="54" fillId="5" borderId="0" xfId="0" applyFont="1" applyFill="1" applyAlignment="1">
      <alignment vertical="center" wrapText="1"/>
    </xf>
    <xf numFmtId="0" fontId="52" fillId="5" borderId="0" xfId="0" applyFont="1" applyFill="1" applyAlignment="1">
      <alignment vertical="center" wrapText="1"/>
    </xf>
    <xf numFmtId="0" fontId="54" fillId="11" borderId="8" xfId="0" applyFont="1" applyFill="1" applyBorder="1" applyAlignment="1">
      <alignment vertical="center" wrapText="1"/>
    </xf>
    <xf numFmtId="0" fontId="0" fillId="0" borderId="0" xfId="0" applyAlignment="1">
      <alignment horizontal="left" vertical="center" wrapText="1"/>
    </xf>
    <xf numFmtId="0" fontId="30" fillId="0" borderId="5" xfId="0" applyFont="1" applyBorder="1" applyAlignment="1">
      <alignment horizontal="left" vertical="center" wrapText="1"/>
    </xf>
    <xf numFmtId="0" fontId="13" fillId="0" borderId="1" xfId="0" applyFont="1" applyBorder="1" applyAlignment="1">
      <alignment horizontal="left" vertical="center" wrapText="1"/>
    </xf>
    <xf numFmtId="0" fontId="26" fillId="0" borderId="0" xfId="0" applyFont="1" applyAlignment="1">
      <alignment horizontal="left" vertical="top" wrapText="1"/>
    </xf>
    <xf numFmtId="165" fontId="20" fillId="0" borderId="0" xfId="0" applyNumberFormat="1" applyFont="1" applyAlignment="1">
      <alignment horizontal="left" vertical="center" wrapText="1"/>
    </xf>
    <xf numFmtId="0" fontId="30" fillId="0" borderId="3" xfId="0" applyFont="1" applyBorder="1" applyAlignment="1">
      <alignment horizontal="left" vertical="center" wrapText="1"/>
    </xf>
    <xf numFmtId="0" fontId="20" fillId="0" borderId="0" xfId="0" applyFont="1" applyAlignment="1">
      <alignment horizontal="left" wrapText="1"/>
    </xf>
    <xf numFmtId="0" fontId="12" fillId="5" borderId="2"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0" borderId="0" xfId="0" applyFont="1" applyAlignment="1">
      <alignment horizontal="left" wrapText="1"/>
    </xf>
    <xf numFmtId="0" fontId="8" fillId="3" borderId="0" xfId="0" applyFont="1" applyFill="1" applyAlignment="1">
      <alignment horizontal="left" vertical="center" wrapText="1"/>
    </xf>
    <xf numFmtId="3" fontId="30" fillId="5" borderId="6" xfId="0" applyNumberFormat="1" applyFont="1" applyFill="1" applyBorder="1" applyAlignment="1">
      <alignment horizontal="center" vertical="center" wrapText="1"/>
    </xf>
    <xf numFmtId="3" fontId="30" fillId="5" borderId="5" xfId="0" applyNumberFormat="1" applyFont="1" applyFill="1" applyBorder="1" applyAlignment="1">
      <alignment horizontal="center" vertical="center" wrapText="1"/>
    </xf>
    <xf numFmtId="0" fontId="12" fillId="5" borderId="1" xfId="0" applyFont="1" applyFill="1" applyBorder="1" applyAlignment="1">
      <alignment horizontal="left" vertical="center" wrapText="1"/>
    </xf>
    <xf numFmtId="0" fontId="26" fillId="5" borderId="0" xfId="0" applyFont="1" applyFill="1" applyAlignment="1">
      <alignment horizontal="left" vertical="center" wrapText="1"/>
    </xf>
    <xf numFmtId="0" fontId="20" fillId="5" borderId="9" xfId="5" applyFont="1" applyFill="1" applyBorder="1" applyAlignment="1">
      <alignment horizontal="left" wrapText="1"/>
    </xf>
    <xf numFmtId="0" fontId="20" fillId="5" borderId="0" xfId="5" applyFont="1" applyFill="1" applyAlignment="1">
      <alignment horizontal="left" wrapText="1"/>
    </xf>
    <xf numFmtId="3" fontId="30" fillId="5" borderId="5" xfId="0" applyNumberFormat="1" applyFont="1" applyFill="1" applyBorder="1" applyAlignment="1">
      <alignment horizontal="left" vertical="center" wrapText="1"/>
    </xf>
    <xf numFmtId="0" fontId="20" fillId="5" borderId="0" xfId="5" applyFont="1" applyFill="1" applyAlignment="1">
      <alignment horizontal="left" wrapText="1" indent="1"/>
    </xf>
    <xf numFmtId="0" fontId="20" fillId="5" borderId="9" xfId="5" applyFont="1" applyFill="1" applyBorder="1" applyAlignment="1">
      <alignment horizontal="left" wrapText="1" indent="1"/>
    </xf>
    <xf numFmtId="0" fontId="9" fillId="5" borderId="0" xfId="5" applyFont="1" applyFill="1" applyAlignment="1">
      <alignment horizontal="left" wrapText="1"/>
    </xf>
    <xf numFmtId="0" fontId="9" fillId="5" borderId="0" xfId="5" applyFont="1" applyFill="1" applyAlignment="1">
      <alignment horizontal="left" vertical="center" wrapText="1"/>
    </xf>
    <xf numFmtId="0" fontId="9" fillId="5" borderId="6" xfId="0" applyFont="1" applyFill="1" applyBorder="1" applyAlignment="1">
      <alignment horizontal="left" wrapText="1"/>
    </xf>
    <xf numFmtId="0" fontId="9" fillId="5" borderId="0" xfId="0" applyFont="1" applyFill="1" applyAlignment="1">
      <alignment horizontal="left" wrapText="1"/>
    </xf>
    <xf numFmtId="0" fontId="9" fillId="5" borderId="0" xfId="0" applyFont="1" applyFill="1" applyAlignment="1">
      <alignment horizontal="left" vertical="top" wrapText="1"/>
    </xf>
    <xf numFmtId="0" fontId="30" fillId="0" borderId="0" xfId="0" applyFont="1" applyAlignment="1">
      <alignment horizontal="left" wrapText="1"/>
    </xf>
    <xf numFmtId="0" fontId="20" fillId="0" borderId="6" xfId="0" applyFont="1" applyBorder="1" applyAlignment="1">
      <alignment horizontal="left" wrapText="1"/>
    </xf>
    <xf numFmtId="0" fontId="30" fillId="5" borderId="0" xfId="0" applyFont="1" applyFill="1" applyAlignment="1">
      <alignment horizontal="left" wrapText="1"/>
    </xf>
    <xf numFmtId="3" fontId="30" fillId="0" borderId="5" xfId="0" applyNumberFormat="1" applyFont="1" applyBorder="1" applyAlignment="1">
      <alignment horizontal="left" vertical="center" wrapText="1"/>
    </xf>
    <xf numFmtId="0" fontId="9" fillId="0" borderId="6" xfId="0" applyFont="1" applyBorder="1" applyAlignment="1">
      <alignment horizontal="left" wrapText="1"/>
    </xf>
    <xf numFmtId="0" fontId="20" fillId="0" borderId="0" xfId="5" applyFont="1" applyAlignment="1">
      <alignment horizontal="left" wrapText="1"/>
    </xf>
    <xf numFmtId="0" fontId="9" fillId="0" borderId="0" xfId="5" applyFont="1" applyAlignment="1">
      <alignment horizontal="left" vertical="center" wrapText="1"/>
    </xf>
    <xf numFmtId="0" fontId="19" fillId="7" borderId="8" xfId="5" applyFont="1" applyFill="1" applyBorder="1" applyAlignment="1">
      <alignment horizontal="center" wrapText="1"/>
    </xf>
    <xf numFmtId="0" fontId="8" fillId="3" borderId="0" xfId="0" applyFont="1" applyFill="1" applyAlignment="1">
      <alignment horizontal="left" wrapText="1"/>
    </xf>
    <xf numFmtId="0" fontId="9" fillId="0" borderId="8" xfId="0" applyFont="1" applyBorder="1" applyAlignment="1">
      <alignment horizontal="left" vertical="center" wrapText="1"/>
    </xf>
    <xf numFmtId="0" fontId="9" fillId="0" borderId="8" xfId="0" quotePrefix="1" applyFont="1" applyBorder="1" applyAlignment="1">
      <alignment horizontal="left" vertical="center" wrapText="1"/>
    </xf>
    <xf numFmtId="0" fontId="9" fillId="0" borderId="0" xfId="5" applyFont="1" applyAlignment="1">
      <alignment horizontal="left"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6" xfId="0" applyFont="1" applyBorder="1" applyAlignment="1">
      <alignment horizontal="left" vertical="center" wrapText="1"/>
    </xf>
    <xf numFmtId="0" fontId="9" fillId="0" borderId="17" xfId="0" applyFont="1" applyBorder="1" applyAlignment="1">
      <alignment horizontal="left" vertical="center" wrapText="1"/>
    </xf>
    <xf numFmtId="0" fontId="9" fillId="0" borderId="18" xfId="0" applyFont="1" applyBorder="1" applyAlignment="1">
      <alignment horizontal="left" vertical="center" wrapText="1"/>
    </xf>
    <xf numFmtId="0" fontId="19" fillId="8" borderId="8" xfId="0" applyFont="1" applyFill="1" applyBorder="1" applyAlignment="1">
      <alignment horizontal="center" vertical="center" wrapText="1"/>
    </xf>
    <xf numFmtId="0" fontId="20" fillId="0" borderId="8" xfId="0" applyFont="1" applyBorder="1" applyAlignment="1">
      <alignment horizontal="center" vertical="center" wrapText="1"/>
    </xf>
    <xf numFmtId="0" fontId="12" fillId="14" borderId="1" xfId="0" applyFont="1" applyFill="1" applyBorder="1" applyAlignment="1">
      <alignment horizontal="left" vertical="center" wrapText="1"/>
    </xf>
    <xf numFmtId="0" fontId="9" fillId="5" borderId="6" xfId="0" applyFont="1" applyFill="1" applyBorder="1" applyAlignment="1">
      <alignment horizontal="left" vertical="top" wrapText="1"/>
    </xf>
    <xf numFmtId="0" fontId="20" fillId="14" borderId="6" xfId="5" applyFont="1" applyFill="1" applyBorder="1" applyAlignment="1">
      <alignment horizontal="left" wrapText="1"/>
    </xf>
    <xf numFmtId="0" fontId="20" fillId="0" borderId="6" xfId="5" applyFont="1" applyBorder="1" applyAlignment="1">
      <alignment horizontal="left" wrapText="1"/>
    </xf>
    <xf numFmtId="0" fontId="9" fillId="0" borderId="0" xfId="0" applyFont="1" applyAlignment="1">
      <alignment horizontal="left" wrapText="1" indent="1"/>
    </xf>
    <xf numFmtId="0" fontId="9" fillId="5" borderId="0" xfId="0" applyFont="1" applyFill="1" applyAlignment="1">
      <alignment horizontal="left" wrapText="1" indent="1"/>
    </xf>
    <xf numFmtId="0" fontId="20" fillId="5" borderId="6" xfId="5" applyFont="1" applyFill="1" applyBorder="1" applyAlignment="1">
      <alignment horizontal="left" wrapText="1"/>
    </xf>
    <xf numFmtId="0" fontId="20" fillId="5" borderId="0" xfId="0" applyFont="1" applyFill="1" applyAlignment="1">
      <alignment horizontal="left" vertical="center" wrapText="1" indent="1"/>
    </xf>
    <xf numFmtId="0" fontId="20" fillId="0" borderId="0" xfId="0" applyFont="1" applyAlignment="1">
      <alignment horizontal="left" vertical="center" wrapText="1" indent="1"/>
    </xf>
    <xf numFmtId="0" fontId="42" fillId="0" borderId="17" xfId="0" applyFont="1" applyBorder="1" applyAlignment="1">
      <alignment horizontal="left" vertical="center" wrapText="1"/>
    </xf>
    <xf numFmtId="0" fontId="41" fillId="0" borderId="0" xfId="0" applyFont="1" applyAlignment="1">
      <alignment horizontal="left" vertical="center" wrapText="1"/>
    </xf>
    <xf numFmtId="0" fontId="41" fillId="0" borderId="0" xfId="0" applyFont="1" applyAlignment="1">
      <alignment horizontal="left" vertical="center" wrapText="1" indent="1"/>
    </xf>
    <xf numFmtId="0" fontId="39" fillId="0" borderId="0" xfId="5" applyFont="1" applyAlignment="1">
      <alignment horizontal="left" wrapText="1"/>
    </xf>
    <xf numFmtId="0" fontId="33" fillId="0" borderId="0" xfId="0" applyFont="1" applyAlignment="1">
      <alignment horizontal="center" vertical="center" wrapText="1"/>
    </xf>
    <xf numFmtId="0" fontId="20" fillId="0" borderId="6" xfId="0" applyFont="1" applyBorder="1" applyAlignment="1">
      <alignment horizontal="left" vertical="center" wrapText="1" indent="1"/>
    </xf>
    <xf numFmtId="0" fontId="9" fillId="0" borderId="8" xfId="0" applyFont="1" applyBorder="1" applyAlignment="1">
      <alignment horizontal="left" vertical="center"/>
    </xf>
    <xf numFmtId="0" fontId="41" fillId="0" borderId="8" xfId="0" applyFont="1" applyBorder="1" applyAlignment="1">
      <alignment horizontal="left" vertical="center"/>
    </xf>
    <xf numFmtId="0" fontId="9" fillId="0" borderId="8" xfId="0" applyFont="1" applyBorder="1" applyAlignment="1">
      <alignment horizontal="center" vertical="center"/>
    </xf>
    <xf numFmtId="0" fontId="20" fillId="0" borderId="0" xfId="0" applyFont="1" applyAlignment="1">
      <alignment horizontal="center" vertical="center" wrapText="1"/>
    </xf>
    <xf numFmtId="0" fontId="41" fillId="0" borderId="8" xfId="0" applyFont="1" applyBorder="1" applyAlignment="1">
      <alignment horizontal="left" vertical="center" wrapText="1"/>
    </xf>
    <xf numFmtId="0" fontId="9" fillId="0" borderId="8" xfId="0" applyFont="1" applyBorder="1" applyAlignment="1">
      <alignment horizontal="center" vertical="center" wrapText="1"/>
    </xf>
    <xf numFmtId="3" fontId="30" fillId="0" borderId="9" xfId="0" applyNumberFormat="1" applyFont="1" applyBorder="1" applyAlignment="1">
      <alignment horizontal="left" vertical="center" wrapText="1"/>
    </xf>
    <xf numFmtId="3" fontId="30" fillId="0" borderId="0" xfId="0" applyNumberFormat="1" applyFont="1" applyAlignment="1">
      <alignment horizontal="left" vertical="center" wrapText="1"/>
    </xf>
    <xf numFmtId="0" fontId="26" fillId="0" borderId="0" xfId="5" applyFont="1" applyAlignment="1">
      <alignment horizontal="left" vertical="center" wrapText="1"/>
    </xf>
    <xf numFmtId="0" fontId="20" fillId="0" borderId="0" xfId="0" applyFont="1" applyAlignment="1">
      <alignment horizontal="left" vertical="top"/>
    </xf>
    <xf numFmtId="9" fontId="30" fillId="0" borderId="5" xfId="4" applyFont="1" applyBorder="1" applyAlignment="1">
      <alignment horizontal="left" vertical="center" wrapText="1"/>
    </xf>
    <xf numFmtId="0" fontId="19" fillId="0" borderId="0" xfId="0" applyFont="1" applyAlignment="1">
      <alignment horizontal="left" wrapText="1"/>
    </xf>
    <xf numFmtId="0" fontId="20" fillId="0" borderId="8" xfId="0" applyFont="1" applyBorder="1" applyAlignment="1">
      <alignment horizontal="left" vertical="top" wrapText="1"/>
    </xf>
    <xf numFmtId="0" fontId="30" fillId="7" borderId="13" xfId="0" applyFont="1" applyFill="1" applyBorder="1" applyAlignment="1">
      <alignment horizontal="center" vertical="top" wrapText="1"/>
    </xf>
    <xf numFmtId="0" fontId="30" fillId="7" borderId="14" xfId="0" applyFont="1" applyFill="1" applyBorder="1" applyAlignment="1">
      <alignment horizontal="center" vertical="top" wrapText="1"/>
    </xf>
    <xf numFmtId="0" fontId="30" fillId="7" borderId="15" xfId="0" applyFont="1" applyFill="1" applyBorder="1" applyAlignment="1">
      <alignment horizontal="center" vertical="top" wrapText="1"/>
    </xf>
    <xf numFmtId="0" fontId="49" fillId="0" borderId="0" xfId="0" applyFont="1" applyAlignment="1">
      <alignment horizontal="left" wrapText="1"/>
    </xf>
    <xf numFmtId="0" fontId="49" fillId="0" borderId="0" xfId="0" applyFont="1" applyAlignment="1">
      <alignment horizontal="left" vertical="center" wrapText="1"/>
    </xf>
    <xf numFmtId="0" fontId="35" fillId="0" borderId="0" xfId="0" applyFont="1" applyAlignment="1">
      <alignment horizontal="left" wrapText="1"/>
    </xf>
    <xf numFmtId="0" fontId="20" fillId="5" borderId="6" xfId="0" applyFont="1" applyFill="1" applyBorder="1" applyAlignment="1">
      <alignment horizontal="left" vertical="top" wrapText="1"/>
    </xf>
    <xf numFmtId="0" fontId="20" fillId="5" borderId="0" xfId="0" applyFont="1" applyFill="1" applyAlignment="1">
      <alignment horizontal="left" vertical="top" wrapText="1"/>
    </xf>
    <xf numFmtId="0" fontId="20" fillId="0" borderId="6" xfId="0" applyFont="1" applyBorder="1" applyAlignment="1">
      <alignment horizontal="left" vertical="top" wrapText="1"/>
    </xf>
    <xf numFmtId="0" fontId="20"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left" vertical="center"/>
    </xf>
    <xf numFmtId="0" fontId="31" fillId="0" borderId="0" xfId="0" applyFont="1" applyAlignment="1">
      <alignment horizontal="left" wrapText="1"/>
    </xf>
    <xf numFmtId="0" fontId="9" fillId="0" borderId="0" xfId="0" applyFont="1" applyAlignment="1">
      <alignment horizontal="left"/>
    </xf>
    <xf numFmtId="165" fontId="20" fillId="5" borderId="0" xfId="0" applyNumberFormat="1" applyFont="1" applyFill="1" applyAlignment="1">
      <alignment horizontal="left" vertical="center" wrapText="1" indent="3"/>
    </xf>
    <xf numFmtId="0" fontId="50" fillId="5" borderId="0" xfId="0" applyFont="1" applyFill="1" applyAlignment="1">
      <alignment horizontal="left" wrapText="1"/>
    </xf>
    <xf numFmtId="165" fontId="20" fillId="0" borderId="6" xfId="0" applyNumberFormat="1" applyFont="1" applyBorder="1" applyAlignment="1">
      <alignment horizontal="left" vertical="center" wrapText="1"/>
    </xf>
    <xf numFmtId="0" fontId="8" fillId="3" borderId="0" xfId="0" applyFont="1" applyFill="1" applyAlignment="1">
      <alignment wrapText="1"/>
    </xf>
    <xf numFmtId="0" fontId="20" fillId="0" borderId="0" xfId="5" applyFont="1" applyAlignment="1">
      <alignment horizontal="left" vertical="top" wrapText="1"/>
    </xf>
    <xf numFmtId="0" fontId="19" fillId="0" borderId="6" xfId="0" applyFont="1" applyBorder="1" applyAlignment="1">
      <alignment horizontal="left" vertical="center" wrapText="1"/>
    </xf>
    <xf numFmtId="0" fontId="20" fillId="0" borderId="9" xfId="0" applyFont="1" applyBorder="1" applyAlignment="1">
      <alignment horizontal="left" vertical="center" wrapText="1" indent="1"/>
    </xf>
    <xf numFmtId="0" fontId="9" fillId="0" borderId="0" xfId="0" applyFont="1" applyAlignment="1">
      <alignment horizontal="left" wrapText="1" indent="2"/>
    </xf>
    <xf numFmtId="0" fontId="8" fillId="5" borderId="0" xfId="0" applyFont="1" applyFill="1" applyAlignment="1">
      <alignment horizontal="left" wrapText="1"/>
    </xf>
    <xf numFmtId="0" fontId="14" fillId="0" borderId="0" xfId="0" applyFont="1" applyAlignment="1">
      <alignment horizontal="center"/>
    </xf>
    <xf numFmtId="0" fontId="0" fillId="0" borderId="0" xfId="0" applyAlignment="1">
      <alignment horizontal="center"/>
    </xf>
    <xf numFmtId="0" fontId="53" fillId="9" borderId="24" xfId="0" applyFont="1" applyFill="1" applyBorder="1" applyAlignment="1">
      <alignment horizontal="center" vertical="center" wrapText="1"/>
    </xf>
    <xf numFmtId="0" fontId="53" fillId="9" borderId="25" xfId="0" applyFont="1" applyFill="1" applyBorder="1" applyAlignment="1">
      <alignment horizontal="center" vertical="center" wrapText="1"/>
    </xf>
    <xf numFmtId="0" fontId="53" fillId="9" borderId="13" xfId="0" applyFont="1" applyFill="1" applyBorder="1" applyAlignment="1">
      <alignment horizontal="center" vertical="center" wrapText="1"/>
    </xf>
    <xf numFmtId="0" fontId="53" fillId="9" borderId="14" xfId="0" applyFont="1" applyFill="1" applyBorder="1" applyAlignment="1">
      <alignment horizontal="center" vertical="center" wrapText="1"/>
    </xf>
  </cellXfs>
  <cellStyles count="9">
    <cellStyle name="Comma" xfId="3" xr:uid="{42DB7508-2931-4E63-B9EA-E73185DBBF9F}"/>
    <cellStyle name="Hiperlink" xfId="1" builtinId="8"/>
    <cellStyle name="Hyperlink 2" xfId="2" xr:uid="{1B5CA154-C4BE-419A-9C0E-5F6D17F8364D}"/>
    <cellStyle name="Normal" xfId="0" builtinId="0"/>
    <cellStyle name="Normal 6" xfId="5" xr:uid="{63ED8120-D6C4-4FF2-B59D-193DA3A4A0E1}"/>
    <cellStyle name="Percent" xfId="4" xr:uid="{9BE91D73-C8EC-44F7-9CA8-FA0447FBDB9B}"/>
    <cellStyle name="Percent 2" xfId="6" xr:uid="{E7E4A02A-D519-4B1E-B603-90BB9432CD6E}"/>
    <cellStyle name="Porcentagem" xfId="8" builtinId="5"/>
    <cellStyle name="Vírgula" xfId="7" builtinId="3"/>
  </cellStyles>
  <dxfs count="0"/>
  <tableStyles count="0" defaultTableStyle="TableStyleMedium2" defaultPivotStyle="PivotStyleLight16"/>
  <colors>
    <mruColors>
      <color rgb="FF0070C0"/>
      <color rgb="FFFFCC66"/>
      <color rgb="FFFFD9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theme" Target="theme/theme1.xml"/><Relationship Id="rId68" Type="http://schemas.microsoft.com/office/2017/06/relationships/rdRichValue" Target="richData/rdrichvalue.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eetMetadata" Target="metadata.xml"/><Relationship Id="rId74" Type="http://schemas.openxmlformats.org/officeDocument/2006/relationships/customXml" Target="../customXml/item3.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tyles" Target="styles.xml"/><Relationship Id="rId69" Type="http://schemas.microsoft.com/office/2017/06/relationships/rdRichValueStructure" Target="richData/rdrichvaluestructure.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microsoft.com/office/2022/10/relationships/richValueRel" Target="richData/richValueRel.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microsoft.com/office/2017/06/relationships/rdRichValueTypes" Target="richData/rdRichValueTyp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haredStrings" Target="sharedStrings.xml"/><Relationship Id="rId73"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71"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TRODU&#199;&#195;O!A1"/><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3" Type="http://schemas.openxmlformats.org/officeDocument/2006/relationships/hyperlink" Target="#CAPA!A1"/><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1" Type="http://schemas.openxmlformats.org/officeDocument/2006/relationships/image" Target="../media/image3.png"/></Relationships>
</file>

<file path=xl/drawings/_rels/drawing2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2.xml.rels><?xml version="1.0" encoding="UTF-8" standalone="yes"?>
<Relationships xmlns="http://schemas.openxmlformats.org/package/2006/relationships"><Relationship Id="rId1" Type="http://schemas.openxmlformats.org/officeDocument/2006/relationships/image" Target="../media/image3.png"/></Relationships>
</file>

<file path=xl/drawings/_rels/drawing23.xml.rels><?xml version="1.0" encoding="UTF-8" standalone="yes"?>
<Relationships xmlns="http://schemas.openxmlformats.org/package/2006/relationships"><Relationship Id="rId1" Type="http://schemas.openxmlformats.org/officeDocument/2006/relationships/image" Target="../media/image3.png"/></Relationships>
</file>

<file path=xl/drawings/_rels/drawing24.xml.rels><?xml version="1.0" encoding="UTF-8" standalone="yes"?>
<Relationships xmlns="http://schemas.openxmlformats.org/package/2006/relationships"><Relationship Id="rId1" Type="http://schemas.openxmlformats.org/officeDocument/2006/relationships/image" Target="../media/image3.png"/></Relationships>
</file>

<file path=xl/drawings/_rels/drawing25.xml.rels><?xml version="1.0" encoding="UTF-8" standalone="yes"?>
<Relationships xmlns="http://schemas.openxmlformats.org/package/2006/relationships"><Relationship Id="rId1" Type="http://schemas.openxmlformats.org/officeDocument/2006/relationships/image" Target="../media/image3.png"/></Relationships>
</file>

<file path=xl/drawings/_rels/drawing26.xml.rels><?xml version="1.0" encoding="UTF-8" standalone="yes"?>
<Relationships xmlns="http://schemas.openxmlformats.org/package/2006/relationships"><Relationship Id="rId1" Type="http://schemas.openxmlformats.org/officeDocument/2006/relationships/image" Target="../media/image3.png"/></Relationships>
</file>

<file path=xl/drawings/_rels/drawing27.xml.rels><?xml version="1.0" encoding="UTF-8" standalone="yes"?>
<Relationships xmlns="http://schemas.openxmlformats.org/package/2006/relationships"><Relationship Id="rId1" Type="http://schemas.openxmlformats.org/officeDocument/2006/relationships/image" Target="../media/image3.png"/></Relationships>
</file>

<file path=xl/drawings/_rels/drawing28.xml.rels><?xml version="1.0" encoding="UTF-8" standalone="yes"?>
<Relationships xmlns="http://schemas.openxmlformats.org/package/2006/relationships"><Relationship Id="rId1" Type="http://schemas.openxmlformats.org/officeDocument/2006/relationships/image" Target="../media/image3.png"/></Relationships>
</file>

<file path=xl/drawings/_rels/drawing29.xml.rels><?xml version="1.0" encoding="UTF-8" standalone="yes"?>
<Relationships xmlns="http://schemas.openxmlformats.org/package/2006/relationships"><Relationship Id="rId1" Type="http://schemas.openxmlformats.org/officeDocument/2006/relationships/image" Target="../media/image3.png"/></Relationships>
</file>

<file path=xl/drawings/_rels/drawing30.xml.rels><?xml version="1.0" encoding="UTF-8" standalone="yes"?>
<Relationships xmlns="http://schemas.openxmlformats.org/package/2006/relationships"><Relationship Id="rId1" Type="http://schemas.openxmlformats.org/officeDocument/2006/relationships/image" Target="../media/image3.png"/></Relationships>
</file>

<file path=xl/drawings/_rels/drawing31.xml.rels><?xml version="1.0" encoding="UTF-8" standalone="yes"?>
<Relationships xmlns="http://schemas.openxmlformats.org/package/2006/relationships"><Relationship Id="rId1" Type="http://schemas.openxmlformats.org/officeDocument/2006/relationships/image" Target="../media/image3.png"/></Relationships>
</file>

<file path=xl/drawings/_rels/drawing3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3.xml.rels><?xml version="1.0" encoding="UTF-8" standalone="yes"?>
<Relationships xmlns="http://schemas.openxmlformats.org/package/2006/relationships"><Relationship Id="rId1" Type="http://schemas.openxmlformats.org/officeDocument/2006/relationships/image" Target="../media/image3.png"/></Relationships>
</file>

<file path=xl/drawings/_rels/drawing34.xml.rels><?xml version="1.0" encoding="UTF-8" standalone="yes"?>
<Relationships xmlns="http://schemas.openxmlformats.org/package/2006/relationships"><Relationship Id="rId1" Type="http://schemas.openxmlformats.org/officeDocument/2006/relationships/image" Target="../media/image3.png"/></Relationships>
</file>

<file path=xl/drawings/_rels/drawing35.xml.rels><?xml version="1.0" encoding="UTF-8" standalone="yes"?>
<Relationships xmlns="http://schemas.openxmlformats.org/package/2006/relationships"><Relationship Id="rId1" Type="http://schemas.openxmlformats.org/officeDocument/2006/relationships/image" Target="../media/image3.png"/></Relationships>
</file>

<file path=xl/drawings/_rels/drawing36.xml.rels><?xml version="1.0" encoding="UTF-8" standalone="yes"?>
<Relationships xmlns="http://schemas.openxmlformats.org/package/2006/relationships"><Relationship Id="rId1" Type="http://schemas.openxmlformats.org/officeDocument/2006/relationships/image" Target="../media/image3.png"/></Relationships>
</file>

<file path=xl/drawings/_rels/drawing37.xml.rels><?xml version="1.0" encoding="UTF-8" standalone="yes"?>
<Relationships xmlns="http://schemas.openxmlformats.org/package/2006/relationships"><Relationship Id="rId1" Type="http://schemas.openxmlformats.org/officeDocument/2006/relationships/image" Target="../media/image3.png"/></Relationships>
</file>

<file path=xl/drawings/_rels/drawing38.xml.rels><?xml version="1.0" encoding="UTF-8" standalone="yes"?>
<Relationships xmlns="http://schemas.openxmlformats.org/package/2006/relationships"><Relationship Id="rId1" Type="http://schemas.openxmlformats.org/officeDocument/2006/relationships/image" Target="../media/image3.png"/></Relationships>
</file>

<file path=xl/drawings/_rels/drawing39.xml.rels><?xml version="1.0" encoding="UTF-8" standalone="yes"?>
<Relationships xmlns="http://schemas.openxmlformats.org/package/2006/relationships"><Relationship Id="rId1" Type="http://schemas.openxmlformats.org/officeDocument/2006/relationships/image" Target="../media/image3.png"/></Relationships>
</file>

<file path=xl/drawings/_rels/drawing40.xml.rels><?xml version="1.0" encoding="UTF-8" standalone="yes"?>
<Relationships xmlns="http://schemas.openxmlformats.org/package/2006/relationships"><Relationship Id="rId1" Type="http://schemas.openxmlformats.org/officeDocument/2006/relationships/image" Target="../media/image3.png"/></Relationships>
</file>

<file path=xl/drawings/_rels/drawing41.xml.rels><?xml version="1.0" encoding="UTF-8" standalone="yes"?>
<Relationships xmlns="http://schemas.openxmlformats.org/package/2006/relationships"><Relationship Id="rId1" Type="http://schemas.openxmlformats.org/officeDocument/2006/relationships/image" Target="../media/image3.png"/></Relationships>
</file>

<file path=xl/drawings/_rels/drawing4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4.xml.rels><?xml version="1.0" encoding="UTF-8" standalone="yes"?>
<Relationships xmlns="http://schemas.openxmlformats.org/package/2006/relationships"><Relationship Id="rId1" Type="http://schemas.openxmlformats.org/officeDocument/2006/relationships/image" Target="../media/image3.png"/></Relationships>
</file>

<file path=xl/drawings/_rels/drawing45.xml.rels><?xml version="1.0" encoding="UTF-8" standalone="yes"?>
<Relationships xmlns="http://schemas.openxmlformats.org/package/2006/relationships"><Relationship Id="rId1" Type="http://schemas.openxmlformats.org/officeDocument/2006/relationships/image" Target="../media/image3.png"/></Relationships>
</file>

<file path=xl/drawings/_rels/drawing46.xml.rels><?xml version="1.0" encoding="UTF-8" standalone="yes"?>
<Relationships xmlns="http://schemas.openxmlformats.org/package/2006/relationships"><Relationship Id="rId1" Type="http://schemas.openxmlformats.org/officeDocument/2006/relationships/image" Target="../media/image3.png"/></Relationships>
</file>

<file path=xl/drawings/_rels/drawing47.xml.rels><?xml version="1.0" encoding="UTF-8" standalone="yes"?>
<Relationships xmlns="http://schemas.openxmlformats.org/package/2006/relationships"><Relationship Id="rId1" Type="http://schemas.openxmlformats.org/officeDocument/2006/relationships/image" Target="../media/image3.png"/></Relationships>
</file>

<file path=xl/drawings/_rels/drawing48.xml.rels><?xml version="1.0" encoding="UTF-8" standalone="yes"?>
<Relationships xmlns="http://schemas.openxmlformats.org/package/2006/relationships"><Relationship Id="rId1" Type="http://schemas.openxmlformats.org/officeDocument/2006/relationships/image" Target="../media/image3.png"/></Relationships>
</file>

<file path=xl/drawings/_rels/drawing49.xml.rels><?xml version="1.0" encoding="UTF-8" standalone="yes"?>
<Relationships xmlns="http://schemas.openxmlformats.org/package/2006/relationships"><Relationship Id="rId1" Type="http://schemas.openxmlformats.org/officeDocument/2006/relationships/image" Target="../media/image3.png"/></Relationships>
</file>

<file path=xl/drawings/_rels/drawing50.xml.rels><?xml version="1.0" encoding="UTF-8" standalone="yes"?>
<Relationships xmlns="http://schemas.openxmlformats.org/package/2006/relationships"><Relationship Id="rId1" Type="http://schemas.openxmlformats.org/officeDocument/2006/relationships/image" Target="../media/image3.png"/></Relationships>
</file>

<file path=xl/drawings/_rels/drawing51.xml.rels><?xml version="1.0" encoding="UTF-8" standalone="yes"?>
<Relationships xmlns="http://schemas.openxmlformats.org/package/2006/relationships"><Relationship Id="rId1" Type="http://schemas.openxmlformats.org/officeDocument/2006/relationships/image" Target="../media/image3.png"/></Relationships>
</file>

<file path=xl/drawings/_rels/drawing52.xml.rels><?xml version="1.0" encoding="UTF-8" standalone="yes"?>
<Relationships xmlns="http://schemas.openxmlformats.org/package/2006/relationships"><Relationship Id="rId1" Type="http://schemas.openxmlformats.org/officeDocument/2006/relationships/image" Target="../media/image3.png"/></Relationships>
</file>

<file path=xl/drawings/_rels/drawing53.xml.rels><?xml version="1.0" encoding="UTF-8" standalone="yes"?>
<Relationships xmlns="http://schemas.openxmlformats.org/package/2006/relationships"><Relationship Id="rId1" Type="http://schemas.openxmlformats.org/officeDocument/2006/relationships/image" Target="../media/image3.png"/></Relationships>
</file>

<file path=xl/drawings/_rels/drawing5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5.xml.rels><?xml version="1.0" encoding="UTF-8" standalone="yes"?>
<Relationships xmlns="http://schemas.openxmlformats.org/package/2006/relationships"><Relationship Id="rId1" Type="http://schemas.openxmlformats.org/officeDocument/2006/relationships/image" Target="../media/image3.png"/></Relationships>
</file>

<file path=xl/drawings/_rels/drawing56.xml.rels><?xml version="1.0" encoding="UTF-8" standalone="yes"?>
<Relationships xmlns="http://schemas.openxmlformats.org/package/2006/relationships"><Relationship Id="rId1" Type="http://schemas.openxmlformats.org/officeDocument/2006/relationships/image" Target="../media/image3.png"/></Relationships>
</file>

<file path=xl/drawings/_rels/drawing57.xml.rels><?xml version="1.0" encoding="UTF-8" standalone="yes"?>
<Relationships xmlns="http://schemas.openxmlformats.org/package/2006/relationships"><Relationship Id="rId1" Type="http://schemas.openxmlformats.org/officeDocument/2006/relationships/image" Target="../media/image3.png"/></Relationships>
</file>

<file path=xl/drawings/_rels/drawing58.xml.rels><?xml version="1.0" encoding="UTF-8" standalone="yes"?>
<Relationships xmlns="http://schemas.openxmlformats.org/package/2006/relationships"><Relationship Id="rId1" Type="http://schemas.openxmlformats.org/officeDocument/2006/relationships/image" Target="../media/image3.png"/></Relationships>
</file>

<file path=xl/drawings/_rels/drawing59.xml.rels><?xml version="1.0" encoding="UTF-8" standalone="yes"?>
<Relationships xmlns="http://schemas.openxmlformats.org/package/2006/relationships"><Relationship Id="rId1" Type="http://schemas.openxmlformats.org/officeDocument/2006/relationships/image" Target="../media/image3.png"/></Relationships>
</file>

<file path=xl/drawings/_rels/drawing60.xml.rels><?xml version="1.0" encoding="UTF-8" standalone="yes"?>
<Relationships xmlns="http://schemas.openxmlformats.org/package/2006/relationships"><Relationship Id="rId1" Type="http://schemas.openxmlformats.org/officeDocument/2006/relationships/image" Target="../media/image3.png"/></Relationships>
</file>

<file path=xl/drawings/_rels/drawing61.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59796</xdr:colOff>
      <xdr:row>33</xdr:row>
      <xdr:rowOff>88899</xdr:rowOff>
    </xdr:to>
    <xdr:pic>
      <xdr:nvPicPr>
        <xdr:cNvPr id="4" name="Imagem 3" descr="Braskem - Comunicação Institucional - OKE STUDIO | Agência criativa com  olhar estratégico para ESG">
          <a:extLst>
            <a:ext uri="{FF2B5EF4-FFF2-40B4-BE49-F238E27FC236}">
              <a16:creationId xmlns:a16="http://schemas.microsoft.com/office/drawing/2014/main" id="{63DBE7D8-53E6-47E3-890D-C95320D191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0449984" cy="61134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274640</xdr:colOff>
      <xdr:row>4</xdr:row>
      <xdr:rowOff>131387</xdr:rowOff>
    </xdr:from>
    <xdr:to>
      <xdr:col>3</xdr:col>
      <xdr:colOff>449262</xdr:colOff>
      <xdr:row>7</xdr:row>
      <xdr:rowOff>111656</xdr:rowOff>
    </xdr:to>
    <xdr:sp macro="" textlink="">
      <xdr:nvSpPr>
        <xdr:cNvPr id="5" name="CaixaDeTexto 4">
          <a:hlinkClick xmlns:r="http://schemas.openxmlformats.org/officeDocument/2006/relationships" r:id="rId2"/>
          <a:extLst>
            <a:ext uri="{FF2B5EF4-FFF2-40B4-BE49-F238E27FC236}">
              <a16:creationId xmlns:a16="http://schemas.microsoft.com/office/drawing/2014/main" id="{4BC328A0-41DC-4112-8CDA-8459CEAB3BAA}"/>
            </a:ext>
          </a:extLst>
        </xdr:cNvPr>
        <xdr:cNvSpPr txBox="1"/>
      </xdr:nvSpPr>
      <xdr:spPr>
        <a:xfrm>
          <a:off x="274640" y="855287"/>
          <a:ext cx="2003422" cy="523194"/>
        </a:xfrm>
        <a:prstGeom prst="rect">
          <a:avLst/>
        </a:prstGeom>
        <a:solidFill>
          <a:srgbClr val="0070C0"/>
        </a:solidFill>
        <a:ln w="9525" cmpd="sng">
          <a:solidFill>
            <a:schemeClr val="accent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600" b="1">
              <a:solidFill>
                <a:schemeClr val="bg1"/>
              </a:solidFill>
            </a:rPr>
            <a:t>ACESSE</a:t>
          </a:r>
          <a:r>
            <a:rPr lang="pt-BR" sz="1600" b="1" baseline="0">
              <a:solidFill>
                <a:schemeClr val="bg1"/>
              </a:solidFill>
            </a:rPr>
            <a:t> A CENTRAL</a:t>
          </a:r>
          <a:endParaRPr lang="pt-BR" sz="1600" b="1">
            <a:solidFill>
              <a:schemeClr val="bg1"/>
            </a:solidFill>
          </a:endParaRPr>
        </a:p>
      </xdr:txBody>
    </xdr:sp>
    <xdr:clientData/>
  </xdr:twoCellAnchor>
  <xdr:twoCellAnchor>
    <xdr:from>
      <xdr:col>0</xdr:col>
      <xdr:colOff>304345</xdr:colOff>
      <xdr:row>1</xdr:row>
      <xdr:rowOff>121407</xdr:rowOff>
    </xdr:from>
    <xdr:to>
      <xdr:col>15</xdr:col>
      <xdr:colOff>582612</xdr:colOff>
      <xdr:row>4</xdr:row>
      <xdr:rowOff>65619</xdr:rowOff>
    </xdr:to>
    <xdr:sp macro="" textlink="">
      <xdr:nvSpPr>
        <xdr:cNvPr id="6" name="CaixaDeTexto 5">
          <a:extLst>
            <a:ext uri="{FF2B5EF4-FFF2-40B4-BE49-F238E27FC236}">
              <a16:creationId xmlns:a16="http://schemas.microsoft.com/office/drawing/2014/main" id="{D44836D4-49F9-4D50-AB3F-2AB0B08B2D1D}"/>
            </a:ext>
          </a:extLst>
        </xdr:cNvPr>
        <xdr:cNvSpPr txBox="1"/>
      </xdr:nvSpPr>
      <xdr:spPr>
        <a:xfrm>
          <a:off x="304345" y="302382"/>
          <a:ext cx="9422267" cy="4871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3200" b="1">
              <a:solidFill>
                <a:schemeClr val="bg1"/>
              </a:solidFill>
              <a:latin typeface="+mj-lt"/>
            </a:rPr>
            <a:t>BRASKEM</a:t>
          </a:r>
          <a:r>
            <a:rPr lang="pt-BR" sz="3200" b="1" baseline="0">
              <a:solidFill>
                <a:schemeClr val="bg1"/>
              </a:solidFill>
              <a:latin typeface="+mj-lt"/>
            </a:rPr>
            <a:t> | CENTRAL DE INDICADORES 2024</a:t>
          </a:r>
          <a:endParaRPr lang="pt-BR" sz="3200" b="1">
            <a:solidFill>
              <a:schemeClr val="bg1"/>
            </a:solidFill>
            <a:latin typeface="+mj-lt"/>
          </a:endParaRPr>
        </a:p>
      </xdr:txBody>
    </xdr:sp>
    <xdr:clientData/>
  </xdr:twoCellAnchor>
  <xdr:oneCellAnchor>
    <xdr:from>
      <xdr:col>13</xdr:col>
      <xdr:colOff>556384</xdr:colOff>
      <xdr:row>29</xdr:row>
      <xdr:rowOff>88370</xdr:rowOff>
    </xdr:from>
    <xdr:ext cx="1525092" cy="449125"/>
    <xdr:pic>
      <xdr:nvPicPr>
        <xdr:cNvPr id="7" name="Picture 26">
          <a:extLst>
            <a:ext uri="{FF2B5EF4-FFF2-40B4-BE49-F238E27FC236}">
              <a16:creationId xmlns:a16="http://schemas.microsoft.com/office/drawing/2014/main" id="{A48AEF02-B07B-474D-8015-DDB70DA87A7C}"/>
            </a:ext>
          </a:extLst>
        </xdr:cNvPr>
        <xdr:cNvPicPr>
          <a:picLocks noChangeAspect="1"/>
        </xdr:cNvPicPr>
      </xdr:nvPicPr>
      <xdr:blipFill>
        <a:blip xmlns:r="http://schemas.openxmlformats.org/officeDocument/2006/relationships" r:embed="rId3" cstate="print">
          <a:biLevel thresh="25000"/>
          <a:extLst>
            <a:ext uri="{28A0092B-C50C-407E-A947-70E740481C1C}">
              <a14:useLocalDpi xmlns:a14="http://schemas.microsoft.com/office/drawing/2010/main" val="0"/>
            </a:ext>
          </a:extLst>
        </a:blip>
        <a:stretch>
          <a:fillRect/>
        </a:stretch>
      </xdr:blipFill>
      <xdr:spPr>
        <a:xfrm>
          <a:off x="8481184" y="5336645"/>
          <a:ext cx="1525092" cy="44912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116681</xdr:colOff>
      <xdr:row>0</xdr:row>
      <xdr:rowOff>142876</xdr:rowOff>
    </xdr:from>
    <xdr:ext cx="978402" cy="288130"/>
    <xdr:pic>
      <xdr:nvPicPr>
        <xdr:cNvPr id="2" name="Picture 26">
          <a:extLst>
            <a:ext uri="{FF2B5EF4-FFF2-40B4-BE49-F238E27FC236}">
              <a16:creationId xmlns:a16="http://schemas.microsoft.com/office/drawing/2014/main" id="{6E926E12-D7E4-4906-A53D-6D0277946451}"/>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66775" y="142876"/>
          <a:ext cx="978402" cy="288130"/>
        </a:xfrm>
        <a:prstGeom prst="rect">
          <a:avLst/>
        </a:prstGeom>
      </xdr:spPr>
    </xdr:pic>
    <xdr:clientData/>
  </xdr:oneCellAnchor>
  <xdr:twoCellAnchor editAs="oneCell">
    <xdr:from>
      <xdr:col>9</xdr:col>
      <xdr:colOff>0</xdr:colOff>
      <xdr:row>11</xdr:row>
      <xdr:rowOff>0</xdr:rowOff>
    </xdr:from>
    <xdr:to>
      <xdr:col>9</xdr:col>
      <xdr:colOff>304800</xdr:colOff>
      <xdr:row>12</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72884904-2EFE-49B9-822F-C3BBDE028316}"/>
            </a:ext>
          </a:extLst>
        </xdr:cNvPr>
        <xdr:cNvSpPr>
          <a:spLocks noChangeAspect="1" noChangeArrowheads="1"/>
        </xdr:cNvSpPr>
      </xdr:nvSpPr>
      <xdr:spPr bwMode="auto">
        <a:xfrm>
          <a:off x="7016750" y="4038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64294</xdr:colOff>
      <xdr:row>6</xdr:row>
      <xdr:rowOff>1859091</xdr:rowOff>
    </xdr:from>
    <xdr:to>
      <xdr:col>13</xdr:col>
      <xdr:colOff>56245</xdr:colOff>
      <xdr:row>8</xdr:row>
      <xdr:rowOff>68791</xdr:rowOff>
    </xdr:to>
    <xdr:pic>
      <xdr:nvPicPr>
        <xdr:cNvPr id="4" name="Imagem 3" descr="Imagem digital fictícia de personagem de desenho animado&#10;&#10;Descrição gerada automaticamente com confiança média">
          <a:extLst>
            <a:ext uri="{FF2B5EF4-FFF2-40B4-BE49-F238E27FC236}">
              <a16:creationId xmlns:a16="http://schemas.microsoft.com/office/drawing/2014/main" id="{E594EFF6-DF91-4239-ADC2-197148099D60}"/>
            </a:ext>
          </a:extLst>
        </xdr:cNvPr>
        <xdr:cNvPicPr>
          <a:picLocks noChangeAspect="1"/>
        </xdr:cNvPicPr>
      </xdr:nvPicPr>
      <xdr:blipFill rotWithShape="1">
        <a:blip xmlns:r="http://schemas.openxmlformats.org/officeDocument/2006/relationships" r:embed="rId2" cstate="hqprint">
          <a:extLst>
            <a:ext uri="{28A0092B-C50C-407E-A947-70E740481C1C}">
              <a14:useLocalDpi xmlns:a14="http://schemas.microsoft.com/office/drawing/2010/main"/>
            </a:ext>
          </a:extLst>
        </a:blip>
        <a:srcRect/>
        <a:stretch/>
      </xdr:blipFill>
      <xdr:spPr>
        <a:xfrm>
          <a:off x="10017919" y="3676779"/>
          <a:ext cx="4683014" cy="3210325"/>
        </a:xfrm>
        <a:prstGeom prst="rect">
          <a:avLst/>
        </a:prstGeom>
      </xdr:spPr>
    </xdr:pic>
    <xdr:clientData/>
  </xdr:twoCellAnchor>
  <xdr:twoCellAnchor>
    <xdr:from>
      <xdr:col>0</xdr:col>
      <xdr:colOff>166689</xdr:colOff>
      <xdr:row>0</xdr:row>
      <xdr:rowOff>137318</xdr:rowOff>
    </xdr:from>
    <xdr:to>
      <xdr:col>1</xdr:col>
      <xdr:colOff>357189</xdr:colOff>
      <xdr:row>0</xdr:row>
      <xdr:rowOff>428625</xdr:rowOff>
    </xdr:to>
    <xdr:sp macro="" textlink="">
      <xdr:nvSpPr>
        <xdr:cNvPr id="5" name="Gráfico 39">
          <a:hlinkClick xmlns:r="http://schemas.openxmlformats.org/officeDocument/2006/relationships" r:id="rId3"/>
          <a:extLst>
            <a:ext uri="{FF2B5EF4-FFF2-40B4-BE49-F238E27FC236}">
              <a16:creationId xmlns:a16="http://schemas.microsoft.com/office/drawing/2014/main" id="{50EB71C6-462B-455C-8188-ADD0D3882DD3}"/>
            </a:ext>
          </a:extLst>
        </xdr:cNvPr>
        <xdr:cNvSpPr/>
      </xdr:nvSpPr>
      <xdr:spPr>
        <a:xfrm>
          <a:off x="166689" y="137318"/>
          <a:ext cx="392906" cy="291307"/>
        </a:xfrm>
        <a:custGeom>
          <a:avLst/>
          <a:gdLst>
            <a:gd name="connsiteX0" fmla="*/ 221148 w 536444"/>
            <a:gd name="connsiteY0" fmla="*/ 5443 h 412791"/>
            <a:gd name="connsiteX1" fmla="*/ 221148 w 536444"/>
            <a:gd name="connsiteY1" fmla="*/ 5443 h 412791"/>
            <a:gd name="connsiteX2" fmla="*/ 221148 w 536444"/>
            <a:gd name="connsiteY2" fmla="*/ 31600 h 412791"/>
            <a:gd name="connsiteX3" fmla="*/ 64826 w 536444"/>
            <a:gd name="connsiteY3" fmla="*/ 187799 h 412791"/>
            <a:gd name="connsiteX4" fmla="*/ 517938 w 536444"/>
            <a:gd name="connsiteY4" fmla="*/ 187799 h 412791"/>
            <a:gd name="connsiteX5" fmla="*/ 536445 w 536444"/>
            <a:gd name="connsiteY5" fmla="*/ 206306 h 412791"/>
            <a:gd name="connsiteX6" fmla="*/ 517938 w 536444"/>
            <a:gd name="connsiteY6" fmla="*/ 224813 h 412791"/>
            <a:gd name="connsiteX7" fmla="*/ 64826 w 536444"/>
            <a:gd name="connsiteY7" fmla="*/ 224813 h 412791"/>
            <a:gd name="connsiteX8" fmla="*/ 221148 w 536444"/>
            <a:gd name="connsiteY8" fmla="*/ 381197 h 412791"/>
            <a:gd name="connsiteX9" fmla="*/ 221117 w 536444"/>
            <a:gd name="connsiteY9" fmla="*/ 407384 h 412791"/>
            <a:gd name="connsiteX10" fmla="*/ 194930 w 536444"/>
            <a:gd name="connsiteY10" fmla="*/ 407353 h 412791"/>
            <a:gd name="connsiteX11" fmla="*/ 10353 w 536444"/>
            <a:gd name="connsiteY11" fmla="*/ 222777 h 412791"/>
            <a:gd name="connsiteX12" fmla="*/ 1899 w 536444"/>
            <a:gd name="connsiteY12" fmla="*/ 198007 h 412791"/>
            <a:gd name="connsiteX13" fmla="*/ 11217 w 536444"/>
            <a:gd name="connsiteY13" fmla="*/ 189156 h 412791"/>
            <a:gd name="connsiteX14" fmla="*/ 194930 w 536444"/>
            <a:gd name="connsiteY14" fmla="*/ 5443 h 412791"/>
            <a:gd name="connsiteX15" fmla="*/ 221102 w 536444"/>
            <a:gd name="connsiteY15" fmla="*/ 5398 h 412791"/>
            <a:gd name="connsiteX16" fmla="*/ 221148 w 536444"/>
            <a:gd name="connsiteY16" fmla="*/ 5443 h 41279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536444" h="412791">
              <a:moveTo>
                <a:pt x="221148" y="5443"/>
              </a:moveTo>
              <a:lnTo>
                <a:pt x="221148" y="5443"/>
              </a:lnTo>
              <a:cubicBezTo>
                <a:pt x="228364" y="12669"/>
                <a:pt x="228364" y="24374"/>
                <a:pt x="221148" y="31600"/>
              </a:cubicBezTo>
              <a:lnTo>
                <a:pt x="64826" y="187799"/>
              </a:lnTo>
              <a:lnTo>
                <a:pt x="517938" y="187799"/>
              </a:lnTo>
              <a:cubicBezTo>
                <a:pt x="528159" y="187799"/>
                <a:pt x="536445" y="196084"/>
                <a:pt x="536445" y="206306"/>
              </a:cubicBezTo>
              <a:cubicBezTo>
                <a:pt x="536445" y="216527"/>
                <a:pt x="528159" y="224813"/>
                <a:pt x="517938" y="224813"/>
              </a:cubicBezTo>
              <a:lnTo>
                <a:pt x="64826" y="224813"/>
              </a:lnTo>
              <a:lnTo>
                <a:pt x="221148" y="381197"/>
              </a:lnTo>
              <a:cubicBezTo>
                <a:pt x="228370" y="388436"/>
                <a:pt x="228357" y="400161"/>
                <a:pt x="221117" y="407384"/>
              </a:cubicBezTo>
              <a:cubicBezTo>
                <a:pt x="213877" y="414607"/>
                <a:pt x="202152" y="414593"/>
                <a:pt x="194930" y="407353"/>
              </a:cubicBezTo>
              <a:lnTo>
                <a:pt x="10353" y="222777"/>
              </a:lnTo>
              <a:cubicBezTo>
                <a:pt x="1179" y="218272"/>
                <a:pt x="-2606" y="207182"/>
                <a:pt x="1899" y="198007"/>
              </a:cubicBezTo>
              <a:cubicBezTo>
                <a:pt x="3848" y="194039"/>
                <a:pt x="7154" y="190899"/>
                <a:pt x="11217" y="189156"/>
              </a:cubicBezTo>
              <a:lnTo>
                <a:pt x="194930" y="5443"/>
              </a:lnTo>
              <a:cubicBezTo>
                <a:pt x="202144" y="-1797"/>
                <a:pt x="213862" y="-1817"/>
                <a:pt x="221102" y="5398"/>
              </a:cubicBezTo>
              <a:cubicBezTo>
                <a:pt x="221118" y="5413"/>
                <a:pt x="221132" y="5428"/>
                <a:pt x="221148" y="5443"/>
              </a:cubicBezTo>
              <a:close/>
            </a:path>
          </a:pathLst>
        </a:custGeom>
        <a:solidFill>
          <a:schemeClr val="bg1"/>
        </a:solidFill>
        <a:ln w="6163" cap="flat">
          <a:solidFill>
            <a:schemeClr val="bg1"/>
          </a:solidFill>
          <a:prstDash val="solid"/>
          <a:miter/>
        </a:ln>
      </xdr:spPr>
      <xdr:txBody>
        <a:bodyPr wrap="square" rtlCol="0" anchor="ct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pt-B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5DC77A8D-13AA-4C7B-8629-2E2F2E5C443E}"/>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11</xdr:row>
      <xdr:rowOff>0</xdr:rowOff>
    </xdr:from>
    <xdr:to>
      <xdr:col>9</xdr:col>
      <xdr:colOff>304800</xdr:colOff>
      <xdr:row>12</xdr:row>
      <xdr:rowOff>67468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974EBD6D-9277-4ADB-B1CF-C08DFC8A050C}"/>
            </a:ext>
          </a:extLst>
        </xdr:cNvPr>
        <xdr:cNvSpPr>
          <a:spLocks noChangeAspect="1" noChangeArrowheads="1"/>
        </xdr:cNvSpPr>
      </xdr:nvSpPr>
      <xdr:spPr bwMode="auto">
        <a:xfrm>
          <a:off x="8382000" y="4638675"/>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239711</xdr:colOff>
      <xdr:row>0</xdr:row>
      <xdr:rowOff>485776</xdr:rowOff>
    </xdr:from>
    <xdr:to>
      <xdr:col>13</xdr:col>
      <xdr:colOff>29024</xdr:colOff>
      <xdr:row>9</xdr:row>
      <xdr:rowOff>144124</xdr:rowOff>
    </xdr:to>
    <xdr:pic>
      <xdr:nvPicPr>
        <xdr:cNvPr id="5" name="Imagem 4" descr="Desenho de personagem de desenho animado&#10;&#10;Descrição gerada automaticamente com confiança média">
          <a:extLst>
            <a:ext uri="{FF2B5EF4-FFF2-40B4-BE49-F238E27FC236}">
              <a16:creationId xmlns:a16="http://schemas.microsoft.com/office/drawing/2014/main" id="{DDB7003D-F406-CD91-C403-F3C725BFDC8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757024" y="485776"/>
          <a:ext cx="2919863" cy="25444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6FFD5B7B-0A7A-4615-A43E-F888B315CF77}"/>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11</xdr:row>
      <xdr:rowOff>0</xdr:rowOff>
    </xdr:from>
    <xdr:to>
      <xdr:col>9</xdr:col>
      <xdr:colOff>304800</xdr:colOff>
      <xdr:row>12</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70879729-04BC-4F0B-BD24-D15EA9C8CA6D}"/>
            </a:ext>
          </a:extLst>
        </xdr:cNvPr>
        <xdr:cNvSpPr>
          <a:spLocks noChangeAspect="1" noChangeArrowheads="1"/>
        </xdr:cNvSpPr>
      </xdr:nvSpPr>
      <xdr:spPr bwMode="auto">
        <a:xfrm>
          <a:off x="8382000" y="36766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11</xdr:row>
      <xdr:rowOff>0</xdr:rowOff>
    </xdr:from>
    <xdr:to>
      <xdr:col>9</xdr:col>
      <xdr:colOff>304800</xdr:colOff>
      <xdr:row>12</xdr:row>
      <xdr:rowOff>67468</xdr:rowOff>
    </xdr:to>
    <xdr:sp macro="" textlink="">
      <xdr:nvSpPr>
        <xdr:cNvPr id="5" name="AutoShape 3" descr="Home Ícone, casa, ícone da casa, ícones, casa, logotipo da casa Vetor de  ©porjai 71591283">
          <a:extLst>
            <a:ext uri="{FF2B5EF4-FFF2-40B4-BE49-F238E27FC236}">
              <a16:creationId xmlns:a16="http://schemas.microsoft.com/office/drawing/2014/main" id="{65E3F9EB-ACB3-47A2-89B0-F24973D4FC7A}"/>
            </a:ext>
          </a:extLst>
        </xdr:cNvPr>
        <xdr:cNvSpPr>
          <a:spLocks noChangeAspect="1" noChangeArrowheads="1"/>
        </xdr:cNvSpPr>
      </xdr:nvSpPr>
      <xdr:spPr bwMode="auto">
        <a:xfrm>
          <a:off x="8382000" y="248602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4FEF3D22-8895-49C8-990E-DDAC55D5E385}"/>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9</xdr:row>
      <xdr:rowOff>0</xdr:rowOff>
    </xdr:from>
    <xdr:to>
      <xdr:col>9</xdr:col>
      <xdr:colOff>304800</xdr:colOff>
      <xdr:row>10</xdr:row>
      <xdr:rowOff>67468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C60E3615-F3AB-4E96-AB4D-C87681A05A5F}"/>
            </a:ext>
          </a:extLst>
        </xdr:cNvPr>
        <xdr:cNvSpPr>
          <a:spLocks noChangeAspect="1" noChangeArrowheads="1"/>
        </xdr:cNvSpPr>
      </xdr:nvSpPr>
      <xdr:spPr bwMode="auto">
        <a:xfrm>
          <a:off x="8382000" y="29241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xdr:row>
      <xdr:rowOff>0</xdr:rowOff>
    </xdr:from>
    <xdr:to>
      <xdr:col>9</xdr:col>
      <xdr:colOff>304800</xdr:colOff>
      <xdr:row>10</xdr:row>
      <xdr:rowOff>64293</xdr:rowOff>
    </xdr:to>
    <xdr:sp macro="" textlink="">
      <xdr:nvSpPr>
        <xdr:cNvPr id="4" name="AutoShape 3" descr="Home Ícone, casa, ícone da casa, ícones, casa, logotipo da casa Vetor de  ©porjai 71591283">
          <a:extLst>
            <a:ext uri="{FF2B5EF4-FFF2-40B4-BE49-F238E27FC236}">
              <a16:creationId xmlns:a16="http://schemas.microsoft.com/office/drawing/2014/main" id="{AB9D7104-76C3-4617-86FA-064F1FB09E62}"/>
            </a:ext>
          </a:extLst>
        </xdr:cNvPr>
        <xdr:cNvSpPr>
          <a:spLocks noChangeAspect="1" noChangeArrowheads="1"/>
        </xdr:cNvSpPr>
      </xdr:nvSpPr>
      <xdr:spPr bwMode="auto">
        <a:xfrm>
          <a:off x="8382000" y="29241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35719</xdr:colOff>
      <xdr:row>3</xdr:row>
      <xdr:rowOff>83342</xdr:rowOff>
    </xdr:from>
    <xdr:to>
      <xdr:col>2</xdr:col>
      <xdr:colOff>522217</xdr:colOff>
      <xdr:row>5</xdr:row>
      <xdr:rowOff>64474</xdr:rowOff>
    </xdr:to>
    <xdr:pic>
      <xdr:nvPicPr>
        <xdr:cNvPr id="7" name="Imagem 6" descr="Logotipo&#10;&#10;Descrição gerada automaticamente com confiança média">
          <a:extLst>
            <a:ext uri="{FF2B5EF4-FFF2-40B4-BE49-F238E27FC236}">
              <a16:creationId xmlns:a16="http://schemas.microsoft.com/office/drawing/2014/main" id="{607CBE77-5222-4B8D-B6A1-C182C553CA01}"/>
            </a:ext>
          </a:extLst>
        </xdr:cNvPr>
        <xdr:cNvPicPr>
          <a:picLocks noChangeAspect="1"/>
        </xdr:cNvPicPr>
      </xdr:nvPicPr>
      <xdr:blipFill rotWithShape="1">
        <a:blip xmlns:r="http://schemas.openxmlformats.org/officeDocument/2006/relationships" r:embed="rId2" cstate="hqprint">
          <a:extLst>
            <a:ext uri="{28A0092B-C50C-407E-A947-70E740481C1C}">
              <a14:useLocalDpi xmlns:a14="http://schemas.microsoft.com/office/drawing/2010/main"/>
            </a:ext>
          </a:extLst>
        </a:blip>
        <a:srcRect/>
        <a:stretch/>
      </xdr:blipFill>
      <xdr:spPr>
        <a:xfrm>
          <a:off x="785813" y="1166811"/>
          <a:ext cx="486498" cy="51135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67AE7CB4-6F9D-4864-9686-46365EC55378}"/>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8</xdr:row>
      <xdr:rowOff>0</xdr:rowOff>
    </xdr:from>
    <xdr:to>
      <xdr:col>9</xdr:col>
      <xdr:colOff>304800</xdr:colOff>
      <xdr:row>9</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03C6E5E4-F076-4605-92B9-950ED16EB217}"/>
            </a:ext>
          </a:extLst>
        </xdr:cNvPr>
        <xdr:cNvSpPr>
          <a:spLocks noChangeAspect="1" noChangeArrowheads="1"/>
        </xdr:cNvSpPr>
      </xdr:nvSpPr>
      <xdr:spPr bwMode="auto">
        <a:xfrm>
          <a:off x="8382000" y="24384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47625</xdr:colOff>
      <xdr:row>3</xdr:row>
      <xdr:rowOff>56356</xdr:rowOff>
    </xdr:from>
    <xdr:to>
      <xdr:col>2</xdr:col>
      <xdr:colOff>503236</xdr:colOff>
      <xdr:row>4</xdr:row>
      <xdr:rowOff>404811</xdr:rowOff>
    </xdr:to>
    <xdr:grpSp>
      <xdr:nvGrpSpPr>
        <xdr:cNvPr id="19" name="Gráfico 103">
          <a:extLst>
            <a:ext uri="{FF2B5EF4-FFF2-40B4-BE49-F238E27FC236}">
              <a16:creationId xmlns:a16="http://schemas.microsoft.com/office/drawing/2014/main" id="{1E33C64B-FAAB-4795-B9C6-D42A9EBBA22D}"/>
            </a:ext>
          </a:extLst>
        </xdr:cNvPr>
        <xdr:cNvGrpSpPr/>
      </xdr:nvGrpSpPr>
      <xdr:grpSpPr>
        <a:xfrm>
          <a:off x="762000" y="1132681"/>
          <a:ext cx="455611" cy="462755"/>
          <a:chOff x="7327400" y="1419175"/>
          <a:chExt cx="438911" cy="610742"/>
        </a:xfrm>
        <a:solidFill>
          <a:srgbClr val="0070C0"/>
        </a:solidFill>
      </xdr:grpSpPr>
      <xdr:sp macro="" textlink="">
        <xdr:nvSpPr>
          <xdr:cNvPr id="20" name="Forma Livre: Forma 19">
            <a:extLst>
              <a:ext uri="{FF2B5EF4-FFF2-40B4-BE49-F238E27FC236}">
                <a16:creationId xmlns:a16="http://schemas.microsoft.com/office/drawing/2014/main" id="{C82318D7-C0EB-45FE-8551-6D58DC7192C6}"/>
              </a:ext>
            </a:extLst>
          </xdr:cNvPr>
          <xdr:cNvSpPr/>
        </xdr:nvSpPr>
        <xdr:spPr>
          <a:xfrm>
            <a:off x="7690002" y="1419175"/>
            <a:ext cx="76308" cy="76399"/>
          </a:xfrm>
          <a:custGeom>
            <a:avLst/>
            <a:gdLst>
              <a:gd name="connsiteX0" fmla="*/ 0 w 76308"/>
              <a:gd name="connsiteY0" fmla="*/ 0 h 76399"/>
              <a:gd name="connsiteX1" fmla="*/ 76309 w 76308"/>
              <a:gd name="connsiteY1" fmla="*/ 0 h 76399"/>
              <a:gd name="connsiteX2" fmla="*/ 76309 w 76308"/>
              <a:gd name="connsiteY2" fmla="*/ 76400 h 76399"/>
            </a:gdLst>
            <a:ahLst/>
            <a:cxnLst>
              <a:cxn ang="0">
                <a:pos x="connsiteX0" y="connsiteY0"/>
              </a:cxn>
              <a:cxn ang="0">
                <a:pos x="connsiteX1" y="connsiteY1"/>
              </a:cxn>
              <a:cxn ang="0">
                <a:pos x="connsiteX2" y="connsiteY2"/>
              </a:cxn>
            </a:cxnLst>
            <a:rect l="l" t="t" r="r" b="b"/>
            <a:pathLst>
              <a:path w="76308" h="76399">
                <a:moveTo>
                  <a:pt x="0" y="0"/>
                </a:moveTo>
                <a:lnTo>
                  <a:pt x="76309" y="0"/>
                </a:lnTo>
                <a:lnTo>
                  <a:pt x="76309" y="76400"/>
                </a:lnTo>
              </a:path>
            </a:pathLst>
          </a:custGeom>
          <a:grpFill/>
          <a:ln w="38020" cap="flat">
            <a:solidFill>
              <a:srgbClr val="0070C0"/>
            </a:solidFill>
            <a:prstDash val="solid"/>
            <a:round/>
          </a:ln>
        </xdr:spPr>
        <xdr:txBody>
          <a:bodyPr wrap="square" rtlCol="0" anchor="ct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pt-BR"/>
          </a:p>
        </xdr:txBody>
      </xdr:sp>
      <xdr:sp macro="" textlink="">
        <xdr:nvSpPr>
          <xdr:cNvPr id="21" name="Forma Livre: Forma 20">
            <a:extLst>
              <a:ext uri="{FF2B5EF4-FFF2-40B4-BE49-F238E27FC236}">
                <a16:creationId xmlns:a16="http://schemas.microsoft.com/office/drawing/2014/main" id="{AD022801-A367-4551-8076-7E7A54A33558}"/>
              </a:ext>
            </a:extLst>
          </xdr:cNvPr>
          <xdr:cNvSpPr/>
        </xdr:nvSpPr>
        <xdr:spPr>
          <a:xfrm>
            <a:off x="7327400" y="1877209"/>
            <a:ext cx="95431" cy="152617"/>
          </a:xfrm>
          <a:custGeom>
            <a:avLst/>
            <a:gdLst>
              <a:gd name="connsiteX0" fmla="*/ 0 w 95431"/>
              <a:gd name="connsiteY0" fmla="*/ 0 h 152617"/>
              <a:gd name="connsiteX1" fmla="*/ 95431 w 95431"/>
              <a:gd name="connsiteY1" fmla="*/ 0 h 152617"/>
              <a:gd name="connsiteX2" fmla="*/ 95431 w 95431"/>
              <a:gd name="connsiteY2" fmla="*/ 152617 h 152617"/>
              <a:gd name="connsiteX3" fmla="*/ 0 w 95431"/>
              <a:gd name="connsiteY3" fmla="*/ 152617 h 152617"/>
            </a:gdLst>
            <a:ahLst/>
            <a:cxnLst>
              <a:cxn ang="0">
                <a:pos x="connsiteX0" y="connsiteY0"/>
              </a:cxn>
              <a:cxn ang="0">
                <a:pos x="connsiteX1" y="connsiteY1"/>
              </a:cxn>
              <a:cxn ang="0">
                <a:pos x="connsiteX2" y="connsiteY2"/>
              </a:cxn>
              <a:cxn ang="0">
                <a:pos x="connsiteX3" y="connsiteY3"/>
              </a:cxn>
            </a:cxnLst>
            <a:rect l="l" t="t" r="r" b="b"/>
            <a:pathLst>
              <a:path w="95431" h="152617">
                <a:moveTo>
                  <a:pt x="0" y="0"/>
                </a:moveTo>
                <a:lnTo>
                  <a:pt x="95431" y="0"/>
                </a:lnTo>
                <a:lnTo>
                  <a:pt x="95431" y="152617"/>
                </a:lnTo>
                <a:lnTo>
                  <a:pt x="0" y="152617"/>
                </a:lnTo>
                <a:close/>
              </a:path>
            </a:pathLst>
          </a:custGeom>
          <a:grpFill/>
          <a:ln w="38020" cap="flat">
            <a:solidFill>
              <a:srgbClr val="0070C0"/>
            </a:solidFill>
            <a:prstDash val="solid"/>
            <a:round/>
          </a:ln>
        </xdr:spPr>
        <xdr:txBody>
          <a:bodyPr wrap="square" rtlCol="0" anchor="ct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pt-BR"/>
          </a:p>
        </xdr:txBody>
      </xdr:sp>
      <xdr:sp macro="" textlink="">
        <xdr:nvSpPr>
          <xdr:cNvPr id="22" name="Forma Livre: Forma 21">
            <a:extLst>
              <a:ext uri="{FF2B5EF4-FFF2-40B4-BE49-F238E27FC236}">
                <a16:creationId xmlns:a16="http://schemas.microsoft.com/office/drawing/2014/main" id="{17B5DB81-F59B-4F3B-825F-B19829BA539B}"/>
              </a:ext>
            </a:extLst>
          </xdr:cNvPr>
          <xdr:cNvSpPr/>
        </xdr:nvSpPr>
        <xdr:spPr>
          <a:xfrm>
            <a:off x="7499140" y="1781778"/>
            <a:ext cx="95431" cy="248048"/>
          </a:xfrm>
          <a:custGeom>
            <a:avLst/>
            <a:gdLst>
              <a:gd name="connsiteX0" fmla="*/ 0 w 95431"/>
              <a:gd name="connsiteY0" fmla="*/ 0 h 248048"/>
              <a:gd name="connsiteX1" fmla="*/ 95431 w 95431"/>
              <a:gd name="connsiteY1" fmla="*/ 0 h 248048"/>
              <a:gd name="connsiteX2" fmla="*/ 95431 w 95431"/>
              <a:gd name="connsiteY2" fmla="*/ 248049 h 248048"/>
              <a:gd name="connsiteX3" fmla="*/ 0 w 95431"/>
              <a:gd name="connsiteY3" fmla="*/ 248049 h 248048"/>
            </a:gdLst>
            <a:ahLst/>
            <a:cxnLst>
              <a:cxn ang="0">
                <a:pos x="connsiteX0" y="connsiteY0"/>
              </a:cxn>
              <a:cxn ang="0">
                <a:pos x="connsiteX1" y="connsiteY1"/>
              </a:cxn>
              <a:cxn ang="0">
                <a:pos x="connsiteX2" y="connsiteY2"/>
              </a:cxn>
              <a:cxn ang="0">
                <a:pos x="connsiteX3" y="connsiteY3"/>
              </a:cxn>
            </a:cxnLst>
            <a:rect l="l" t="t" r="r" b="b"/>
            <a:pathLst>
              <a:path w="95431" h="248048">
                <a:moveTo>
                  <a:pt x="0" y="0"/>
                </a:moveTo>
                <a:lnTo>
                  <a:pt x="95431" y="0"/>
                </a:lnTo>
                <a:lnTo>
                  <a:pt x="95431" y="248049"/>
                </a:lnTo>
                <a:lnTo>
                  <a:pt x="0" y="248049"/>
                </a:lnTo>
                <a:close/>
              </a:path>
            </a:pathLst>
          </a:custGeom>
          <a:grpFill/>
          <a:ln w="38020" cap="flat">
            <a:solidFill>
              <a:srgbClr val="0070C0"/>
            </a:solidFill>
            <a:prstDash val="solid"/>
            <a:round/>
          </a:ln>
        </xdr:spPr>
        <xdr:txBody>
          <a:bodyPr wrap="square" rtlCol="0" anchor="ct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pt-BR"/>
          </a:p>
        </xdr:txBody>
      </xdr:sp>
      <xdr:sp macro="" textlink="">
        <xdr:nvSpPr>
          <xdr:cNvPr id="23" name="Forma Livre: Forma 22">
            <a:extLst>
              <a:ext uri="{FF2B5EF4-FFF2-40B4-BE49-F238E27FC236}">
                <a16:creationId xmlns:a16="http://schemas.microsoft.com/office/drawing/2014/main" id="{94EBDB4E-2EB5-408D-8F4A-62C862039F23}"/>
              </a:ext>
            </a:extLst>
          </xdr:cNvPr>
          <xdr:cNvSpPr/>
        </xdr:nvSpPr>
        <xdr:spPr>
          <a:xfrm>
            <a:off x="7670880" y="1667315"/>
            <a:ext cx="95431" cy="362602"/>
          </a:xfrm>
          <a:custGeom>
            <a:avLst/>
            <a:gdLst>
              <a:gd name="connsiteX0" fmla="*/ 0 w 95431"/>
              <a:gd name="connsiteY0" fmla="*/ 0 h 362602"/>
              <a:gd name="connsiteX1" fmla="*/ 95431 w 95431"/>
              <a:gd name="connsiteY1" fmla="*/ 0 h 362602"/>
              <a:gd name="connsiteX2" fmla="*/ 95431 w 95431"/>
              <a:gd name="connsiteY2" fmla="*/ 362603 h 362602"/>
              <a:gd name="connsiteX3" fmla="*/ 0 w 95431"/>
              <a:gd name="connsiteY3" fmla="*/ 362603 h 362602"/>
            </a:gdLst>
            <a:ahLst/>
            <a:cxnLst>
              <a:cxn ang="0">
                <a:pos x="connsiteX0" y="connsiteY0"/>
              </a:cxn>
              <a:cxn ang="0">
                <a:pos x="connsiteX1" y="connsiteY1"/>
              </a:cxn>
              <a:cxn ang="0">
                <a:pos x="connsiteX2" y="connsiteY2"/>
              </a:cxn>
              <a:cxn ang="0">
                <a:pos x="connsiteX3" y="connsiteY3"/>
              </a:cxn>
            </a:cxnLst>
            <a:rect l="l" t="t" r="r" b="b"/>
            <a:pathLst>
              <a:path w="95431" h="362602">
                <a:moveTo>
                  <a:pt x="0" y="0"/>
                </a:moveTo>
                <a:lnTo>
                  <a:pt x="95431" y="0"/>
                </a:lnTo>
                <a:lnTo>
                  <a:pt x="95431" y="362603"/>
                </a:lnTo>
                <a:lnTo>
                  <a:pt x="0" y="362603"/>
                </a:lnTo>
                <a:close/>
              </a:path>
            </a:pathLst>
          </a:custGeom>
          <a:grpFill/>
          <a:ln w="38020" cap="flat">
            <a:solidFill>
              <a:srgbClr val="0070C0"/>
            </a:solidFill>
            <a:prstDash val="solid"/>
            <a:round/>
          </a:ln>
        </xdr:spPr>
        <xdr:txBody>
          <a:bodyPr wrap="square" rtlCol="0" anchor="ct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pt-BR"/>
          </a:p>
        </xdr:txBody>
      </xdr:sp>
      <xdr:sp macro="" textlink="">
        <xdr:nvSpPr>
          <xdr:cNvPr id="24" name="Forma Livre: Forma 23">
            <a:extLst>
              <a:ext uri="{FF2B5EF4-FFF2-40B4-BE49-F238E27FC236}">
                <a16:creationId xmlns:a16="http://schemas.microsoft.com/office/drawing/2014/main" id="{35C405C1-4A55-40EE-A999-8C17AF7FEB77}"/>
              </a:ext>
            </a:extLst>
          </xdr:cNvPr>
          <xdr:cNvSpPr/>
        </xdr:nvSpPr>
        <xdr:spPr>
          <a:xfrm>
            <a:off x="7327400" y="1428736"/>
            <a:ext cx="429349" cy="295764"/>
          </a:xfrm>
          <a:custGeom>
            <a:avLst/>
            <a:gdLst>
              <a:gd name="connsiteX0" fmla="*/ 429350 w 429349"/>
              <a:gd name="connsiteY0" fmla="*/ 0 h 295764"/>
              <a:gd name="connsiteX1" fmla="*/ 190863 w 429349"/>
              <a:gd name="connsiteY1" fmla="*/ 238487 h 295764"/>
              <a:gd name="connsiteX2" fmla="*/ 57277 w 429349"/>
              <a:gd name="connsiteY2" fmla="*/ 295764 h 295764"/>
              <a:gd name="connsiteX3" fmla="*/ 0 w 429349"/>
              <a:gd name="connsiteY3" fmla="*/ 295764 h 295764"/>
            </a:gdLst>
            <a:ahLst/>
            <a:cxnLst>
              <a:cxn ang="0">
                <a:pos x="connsiteX0" y="connsiteY0"/>
              </a:cxn>
              <a:cxn ang="0">
                <a:pos x="connsiteX1" y="connsiteY1"/>
              </a:cxn>
              <a:cxn ang="0">
                <a:pos x="connsiteX2" y="connsiteY2"/>
              </a:cxn>
              <a:cxn ang="0">
                <a:pos x="connsiteX3" y="connsiteY3"/>
              </a:cxn>
            </a:cxnLst>
            <a:rect l="l" t="t" r="r" b="b"/>
            <a:pathLst>
              <a:path w="429349" h="295764">
                <a:moveTo>
                  <a:pt x="429350" y="0"/>
                </a:moveTo>
                <a:cubicBezTo>
                  <a:pt x="429350" y="0"/>
                  <a:pt x="237850" y="191500"/>
                  <a:pt x="190863" y="238487"/>
                </a:cubicBezTo>
                <a:cubicBezTo>
                  <a:pt x="152708" y="276642"/>
                  <a:pt x="114554" y="295764"/>
                  <a:pt x="57277" y="295764"/>
                </a:cubicBezTo>
                <a:cubicBezTo>
                  <a:pt x="32509" y="295764"/>
                  <a:pt x="0" y="295764"/>
                  <a:pt x="0" y="295764"/>
                </a:cubicBezTo>
              </a:path>
            </a:pathLst>
          </a:custGeom>
          <a:grpFill/>
          <a:ln w="38020" cap="flat">
            <a:solidFill>
              <a:srgbClr val="0070C0"/>
            </a:solidFill>
            <a:prstDash val="solid"/>
            <a:round/>
          </a:ln>
        </xdr:spPr>
        <xdr:txBody>
          <a:bodyPr wrap="square" rtlCol="0" anchor="ct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pt-BR"/>
          </a:p>
        </xdr:txBody>
      </xdr:sp>
    </xdr:grpSp>
    <xdr:clientData/>
  </xdr:twoCellAnchor>
</xdr:wsDr>
</file>

<file path=xl/drawings/drawing7.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7614D306-6ADC-49C8-9D48-2AA7F52729B4}"/>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8</xdr:row>
      <xdr:rowOff>0</xdr:rowOff>
    </xdr:from>
    <xdr:to>
      <xdr:col>9</xdr:col>
      <xdr:colOff>304800</xdr:colOff>
      <xdr:row>9</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E5D95F30-D94C-46F9-9056-3E3CED84975C}"/>
            </a:ext>
          </a:extLst>
        </xdr:cNvPr>
        <xdr:cNvSpPr>
          <a:spLocks noChangeAspect="1" noChangeArrowheads="1"/>
        </xdr:cNvSpPr>
      </xdr:nvSpPr>
      <xdr:spPr bwMode="auto">
        <a:xfrm>
          <a:off x="8382000" y="22002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47624</xdr:colOff>
      <xdr:row>3</xdr:row>
      <xdr:rowOff>95251</xdr:rowOff>
    </xdr:from>
    <xdr:to>
      <xdr:col>2</xdr:col>
      <xdr:colOff>511968</xdr:colOff>
      <xdr:row>5</xdr:row>
      <xdr:rowOff>35720</xdr:rowOff>
    </xdr:to>
    <xdr:sp macro="" textlink="">
      <xdr:nvSpPr>
        <xdr:cNvPr id="10" name="Gráfico 246">
          <a:extLst>
            <a:ext uri="{FF2B5EF4-FFF2-40B4-BE49-F238E27FC236}">
              <a16:creationId xmlns:a16="http://schemas.microsoft.com/office/drawing/2014/main" id="{81C46F6C-68E3-4C5F-8034-9DC1CD94DD5A}"/>
            </a:ext>
          </a:extLst>
        </xdr:cNvPr>
        <xdr:cNvSpPr/>
      </xdr:nvSpPr>
      <xdr:spPr>
        <a:xfrm>
          <a:off x="797718" y="1178720"/>
          <a:ext cx="464344" cy="464344"/>
        </a:xfrm>
        <a:custGeom>
          <a:avLst/>
          <a:gdLst>
            <a:gd name="connsiteX0" fmla="*/ 530397 w 530397"/>
            <a:gd name="connsiteY0" fmla="*/ 221033 h 530430"/>
            <a:gd name="connsiteX1" fmla="*/ 530397 w 530397"/>
            <a:gd name="connsiteY1" fmla="*/ 174822 h 530430"/>
            <a:gd name="connsiteX2" fmla="*/ 495855 w 530397"/>
            <a:gd name="connsiteY2" fmla="*/ 116611 h 530430"/>
            <a:gd name="connsiteX3" fmla="*/ 296956 w 530397"/>
            <a:gd name="connsiteY3" fmla="*/ 8122 h 530430"/>
            <a:gd name="connsiteX4" fmla="*/ 233441 w 530397"/>
            <a:gd name="connsiteY4" fmla="*/ 8122 h 530430"/>
            <a:gd name="connsiteX5" fmla="*/ 34542 w 530397"/>
            <a:gd name="connsiteY5" fmla="*/ 116611 h 530430"/>
            <a:gd name="connsiteX6" fmla="*/ 0 w 530397"/>
            <a:gd name="connsiteY6" fmla="*/ 174822 h 530430"/>
            <a:gd name="connsiteX7" fmla="*/ 0 w 530397"/>
            <a:gd name="connsiteY7" fmla="*/ 221033 h 530430"/>
            <a:gd name="connsiteX8" fmla="*/ 66300 w 530397"/>
            <a:gd name="connsiteY8" fmla="*/ 221033 h 530430"/>
            <a:gd name="connsiteX9" fmla="*/ 66300 w 530397"/>
            <a:gd name="connsiteY9" fmla="*/ 419932 h 530430"/>
            <a:gd name="connsiteX10" fmla="*/ 22100 w 530397"/>
            <a:gd name="connsiteY10" fmla="*/ 419932 h 530430"/>
            <a:gd name="connsiteX11" fmla="*/ 22100 w 530397"/>
            <a:gd name="connsiteY11" fmla="*/ 486231 h 530430"/>
            <a:gd name="connsiteX12" fmla="*/ 0 w 530397"/>
            <a:gd name="connsiteY12" fmla="*/ 486231 h 530430"/>
            <a:gd name="connsiteX13" fmla="*/ 0 w 530397"/>
            <a:gd name="connsiteY13" fmla="*/ 530431 h 530430"/>
            <a:gd name="connsiteX14" fmla="*/ 530397 w 530397"/>
            <a:gd name="connsiteY14" fmla="*/ 530431 h 530430"/>
            <a:gd name="connsiteX15" fmla="*/ 530397 w 530397"/>
            <a:gd name="connsiteY15" fmla="*/ 486231 h 530430"/>
            <a:gd name="connsiteX16" fmla="*/ 508297 w 530397"/>
            <a:gd name="connsiteY16" fmla="*/ 486231 h 530430"/>
            <a:gd name="connsiteX17" fmla="*/ 508297 w 530397"/>
            <a:gd name="connsiteY17" fmla="*/ 419932 h 530430"/>
            <a:gd name="connsiteX18" fmla="*/ 464097 w 530397"/>
            <a:gd name="connsiteY18" fmla="*/ 419932 h 530430"/>
            <a:gd name="connsiteX19" fmla="*/ 464097 w 530397"/>
            <a:gd name="connsiteY19" fmla="*/ 221033 h 530430"/>
            <a:gd name="connsiteX20" fmla="*/ 309398 w 530397"/>
            <a:gd name="connsiteY20" fmla="*/ 221033 h 530430"/>
            <a:gd name="connsiteX21" fmla="*/ 309398 w 530397"/>
            <a:gd name="connsiteY21" fmla="*/ 419932 h 530430"/>
            <a:gd name="connsiteX22" fmla="*/ 220999 w 530397"/>
            <a:gd name="connsiteY22" fmla="*/ 419932 h 530430"/>
            <a:gd name="connsiteX23" fmla="*/ 220999 w 530397"/>
            <a:gd name="connsiteY23" fmla="*/ 221033 h 530430"/>
            <a:gd name="connsiteX24" fmla="*/ 110499 w 530397"/>
            <a:gd name="connsiteY24" fmla="*/ 221033 h 530430"/>
            <a:gd name="connsiteX25" fmla="*/ 176799 w 530397"/>
            <a:gd name="connsiteY25" fmla="*/ 221033 h 530430"/>
            <a:gd name="connsiteX26" fmla="*/ 176799 w 530397"/>
            <a:gd name="connsiteY26" fmla="*/ 419932 h 530430"/>
            <a:gd name="connsiteX27" fmla="*/ 110499 w 530397"/>
            <a:gd name="connsiteY27" fmla="*/ 419932 h 530430"/>
            <a:gd name="connsiteX28" fmla="*/ 419898 w 530397"/>
            <a:gd name="connsiteY28" fmla="*/ 419932 h 530430"/>
            <a:gd name="connsiteX29" fmla="*/ 353598 w 530397"/>
            <a:gd name="connsiteY29" fmla="*/ 419932 h 530430"/>
            <a:gd name="connsiteX30" fmla="*/ 353598 w 530397"/>
            <a:gd name="connsiteY30" fmla="*/ 221033 h 530430"/>
            <a:gd name="connsiteX31" fmla="*/ 419898 w 530397"/>
            <a:gd name="connsiteY31" fmla="*/ 221033 h 53043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Lst>
          <a:rect l="l" t="t" r="r" b="b"/>
          <a:pathLst>
            <a:path w="530397" h="530430">
              <a:moveTo>
                <a:pt x="530397" y="221033"/>
              </a:moveTo>
              <a:lnTo>
                <a:pt x="530397" y="174822"/>
              </a:lnTo>
              <a:cubicBezTo>
                <a:pt x="530401" y="150559"/>
                <a:pt x="517153" y="128232"/>
                <a:pt x="495855" y="116611"/>
              </a:cubicBezTo>
              <a:lnTo>
                <a:pt x="296956" y="8122"/>
              </a:lnTo>
              <a:cubicBezTo>
                <a:pt x="277170" y="-2707"/>
                <a:pt x="253227" y="-2707"/>
                <a:pt x="233441" y="8122"/>
              </a:cubicBezTo>
              <a:lnTo>
                <a:pt x="34542" y="116611"/>
              </a:lnTo>
              <a:cubicBezTo>
                <a:pt x="13244" y="128232"/>
                <a:pt x="-4" y="150559"/>
                <a:pt x="0" y="174822"/>
              </a:cubicBezTo>
              <a:lnTo>
                <a:pt x="0" y="221033"/>
              </a:lnTo>
              <a:lnTo>
                <a:pt x="66300" y="221033"/>
              </a:lnTo>
              <a:lnTo>
                <a:pt x="66300" y="419932"/>
              </a:lnTo>
              <a:lnTo>
                <a:pt x="22100" y="419932"/>
              </a:lnTo>
              <a:lnTo>
                <a:pt x="22100" y="486231"/>
              </a:lnTo>
              <a:lnTo>
                <a:pt x="0" y="486231"/>
              </a:lnTo>
              <a:lnTo>
                <a:pt x="0" y="530431"/>
              </a:lnTo>
              <a:lnTo>
                <a:pt x="530397" y="530431"/>
              </a:lnTo>
              <a:lnTo>
                <a:pt x="530397" y="486231"/>
              </a:lnTo>
              <a:lnTo>
                <a:pt x="508297" y="486231"/>
              </a:lnTo>
              <a:lnTo>
                <a:pt x="508297" y="419932"/>
              </a:lnTo>
              <a:lnTo>
                <a:pt x="464097" y="419932"/>
              </a:lnTo>
              <a:lnTo>
                <a:pt x="464097" y="221033"/>
              </a:lnTo>
              <a:close/>
              <a:moveTo>
                <a:pt x="309398" y="221033"/>
              </a:moveTo>
              <a:lnTo>
                <a:pt x="309398" y="419932"/>
              </a:lnTo>
              <a:lnTo>
                <a:pt x="220999" y="419932"/>
              </a:lnTo>
              <a:lnTo>
                <a:pt x="220999" y="221033"/>
              </a:lnTo>
              <a:close/>
              <a:moveTo>
                <a:pt x="110499" y="221033"/>
              </a:moveTo>
              <a:lnTo>
                <a:pt x="176799" y="221033"/>
              </a:lnTo>
              <a:lnTo>
                <a:pt x="176799" y="419932"/>
              </a:lnTo>
              <a:lnTo>
                <a:pt x="110499" y="419932"/>
              </a:lnTo>
              <a:close/>
              <a:moveTo>
                <a:pt x="419898" y="419932"/>
              </a:moveTo>
              <a:lnTo>
                <a:pt x="353598" y="419932"/>
              </a:lnTo>
              <a:lnTo>
                <a:pt x="353598" y="221033"/>
              </a:lnTo>
              <a:lnTo>
                <a:pt x="419898" y="221033"/>
              </a:lnTo>
              <a:close/>
            </a:path>
          </a:pathLst>
        </a:custGeom>
        <a:solidFill>
          <a:srgbClr val="0070C0"/>
        </a:solidFill>
        <a:ln w="21828" cap="flat">
          <a:noFill/>
          <a:prstDash val="solid"/>
          <a:miter/>
        </a:ln>
      </xdr:spPr>
      <xdr:txBody>
        <a:bodyPr wrap="square" rtlCol="0" anchor="ct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pt-B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9018B8DC-73C9-445B-8299-695E8249D1DA}"/>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8</xdr:row>
      <xdr:rowOff>0</xdr:rowOff>
    </xdr:from>
    <xdr:to>
      <xdr:col>9</xdr:col>
      <xdr:colOff>304800</xdr:colOff>
      <xdr:row>9</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713F4C17-6774-4BC0-A37B-30AA9CA01278}"/>
            </a:ext>
          </a:extLst>
        </xdr:cNvPr>
        <xdr:cNvSpPr>
          <a:spLocks noChangeAspect="1" noChangeArrowheads="1"/>
        </xdr:cNvSpPr>
      </xdr:nvSpPr>
      <xdr:spPr bwMode="auto">
        <a:xfrm>
          <a:off x="8382000" y="22002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484982</xdr:colOff>
      <xdr:row>3</xdr:row>
      <xdr:rowOff>30163</xdr:rowOff>
    </xdr:from>
    <xdr:to>
      <xdr:col>2</xdr:col>
      <xdr:colOff>580087</xdr:colOff>
      <xdr:row>5</xdr:row>
      <xdr:rowOff>47625</xdr:rowOff>
    </xdr:to>
    <xdr:pic>
      <xdr:nvPicPr>
        <xdr:cNvPr id="10" name="Imagem 9" descr="Desenho de pessoa em pé&#10;&#10;Descrição gerada automaticamente">
          <a:extLst>
            <a:ext uri="{FF2B5EF4-FFF2-40B4-BE49-F238E27FC236}">
              <a16:creationId xmlns:a16="http://schemas.microsoft.com/office/drawing/2014/main" id="{D3E42E22-0CDA-4F3B-9E69-2ED04650158D}"/>
            </a:ext>
          </a:extLst>
        </xdr:cNvPr>
        <xdr:cNvPicPr>
          <a:picLocks noChangeAspect="1"/>
        </xdr:cNvPicPr>
      </xdr:nvPicPr>
      <xdr:blipFill>
        <a:blip xmlns:r="http://schemas.openxmlformats.org/officeDocument/2006/relationships" r:embed="rId2" cstate="hqprint">
          <a:extLst>
            <a:ext uri="{28A0092B-C50C-407E-A947-70E740481C1C}">
              <a14:useLocalDpi xmlns:a14="http://schemas.microsoft.com/office/drawing/2010/main"/>
            </a:ext>
          </a:extLst>
        </a:blip>
        <a:stretch>
          <a:fillRect/>
        </a:stretch>
      </xdr:blipFill>
      <xdr:spPr>
        <a:xfrm>
          <a:off x="687388" y="1113632"/>
          <a:ext cx="649143" cy="54133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FC207D58-2A5C-4C0B-BFED-3B2628525A17}"/>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8</xdr:row>
      <xdr:rowOff>0</xdr:rowOff>
    </xdr:from>
    <xdr:to>
      <xdr:col>9</xdr:col>
      <xdr:colOff>304800</xdr:colOff>
      <xdr:row>9</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FB7E346F-D4EF-40DB-822E-67E9B3C91F45}"/>
            </a:ext>
          </a:extLst>
        </xdr:cNvPr>
        <xdr:cNvSpPr>
          <a:spLocks noChangeAspect="1" noChangeArrowheads="1"/>
        </xdr:cNvSpPr>
      </xdr:nvSpPr>
      <xdr:spPr bwMode="auto">
        <a:xfrm>
          <a:off x="8382000" y="22002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494506</xdr:colOff>
      <xdr:row>2</xdr:row>
      <xdr:rowOff>261937</xdr:rowOff>
    </xdr:from>
    <xdr:to>
      <xdr:col>2</xdr:col>
      <xdr:colOff>579391</xdr:colOff>
      <xdr:row>5</xdr:row>
      <xdr:rowOff>112711</xdr:rowOff>
    </xdr:to>
    <xdr:pic>
      <xdr:nvPicPr>
        <xdr:cNvPr id="10" name="Imagem 9" descr="Global Reporting Initiative - Wikipedia">
          <a:extLst>
            <a:ext uri="{FF2B5EF4-FFF2-40B4-BE49-F238E27FC236}">
              <a16:creationId xmlns:a16="http://schemas.microsoft.com/office/drawing/2014/main" id="{082AFB10-4DF6-CC95-468F-FD77FF60891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6912" y="1083468"/>
          <a:ext cx="632573" cy="6429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0ED1C03C-718A-41CA-9D7F-F8414096EE2C}"/>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8</xdr:row>
      <xdr:rowOff>0</xdr:rowOff>
    </xdr:from>
    <xdr:to>
      <xdr:col>9</xdr:col>
      <xdr:colOff>304800</xdr:colOff>
      <xdr:row>9</xdr:row>
      <xdr:rowOff>67468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D3D68170-EE44-44AF-B12B-03B3E404F132}"/>
            </a:ext>
          </a:extLst>
        </xdr:cNvPr>
        <xdr:cNvSpPr>
          <a:spLocks noChangeAspect="1" noChangeArrowheads="1"/>
        </xdr:cNvSpPr>
      </xdr:nvSpPr>
      <xdr:spPr bwMode="auto">
        <a:xfrm>
          <a:off x="8382000" y="22002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23812</xdr:colOff>
      <xdr:row>3</xdr:row>
      <xdr:rowOff>59531</xdr:rowOff>
    </xdr:from>
    <xdr:to>
      <xdr:col>2</xdr:col>
      <xdr:colOff>561974</xdr:colOff>
      <xdr:row>5</xdr:row>
      <xdr:rowOff>83188</xdr:rowOff>
    </xdr:to>
    <xdr:pic>
      <xdr:nvPicPr>
        <xdr:cNvPr id="10" name="Imagem 9">
          <a:extLst>
            <a:ext uri="{FF2B5EF4-FFF2-40B4-BE49-F238E27FC236}">
              <a16:creationId xmlns:a16="http://schemas.microsoft.com/office/drawing/2014/main" id="{BB502F27-DB4B-30B2-E884-4DC948239B7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3906" y="1143000"/>
          <a:ext cx="544512" cy="5475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0E7746F2-B1D2-42F2-984A-5EFD34EEA235}"/>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11</xdr:row>
      <xdr:rowOff>0</xdr:rowOff>
    </xdr:from>
    <xdr:to>
      <xdr:col>9</xdr:col>
      <xdr:colOff>304800</xdr:colOff>
      <xdr:row>11</xdr:row>
      <xdr:rowOff>305593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4B440A7E-3345-4935-BA5A-F3372FB51937}"/>
            </a:ext>
          </a:extLst>
        </xdr:cNvPr>
        <xdr:cNvSpPr>
          <a:spLocks noChangeAspect="1" noChangeArrowheads="1"/>
        </xdr:cNvSpPr>
      </xdr:nvSpPr>
      <xdr:spPr bwMode="auto">
        <a:xfrm>
          <a:off x="8382000" y="214312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C806B6E9-AE00-4878-AE2C-1EC0928E0EC8}"/>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12</xdr:row>
      <xdr:rowOff>0</xdr:rowOff>
    </xdr:from>
    <xdr:to>
      <xdr:col>9</xdr:col>
      <xdr:colOff>304800</xdr:colOff>
      <xdr:row>13</xdr:row>
      <xdr:rowOff>67468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2204C19F-C605-43D4-90B4-A4D3C3D3D5F8}"/>
            </a:ext>
          </a:extLst>
        </xdr:cNvPr>
        <xdr:cNvSpPr>
          <a:spLocks noChangeAspect="1" noChangeArrowheads="1"/>
        </xdr:cNvSpPr>
      </xdr:nvSpPr>
      <xdr:spPr bwMode="auto">
        <a:xfrm>
          <a:off x="8382000" y="30765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3.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09E9DB03-D566-4E17-B152-2773A27BECD1}"/>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12</xdr:row>
      <xdr:rowOff>0</xdr:rowOff>
    </xdr:from>
    <xdr:to>
      <xdr:col>9</xdr:col>
      <xdr:colOff>304800</xdr:colOff>
      <xdr:row>13</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01BDF5E4-EC8F-4673-AE24-DFDC8FFFBF26}"/>
            </a:ext>
          </a:extLst>
        </xdr:cNvPr>
        <xdr:cNvSpPr>
          <a:spLocks noChangeAspect="1" noChangeArrowheads="1"/>
        </xdr:cNvSpPr>
      </xdr:nvSpPr>
      <xdr:spPr bwMode="auto">
        <a:xfrm>
          <a:off x="8382000" y="32289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4.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CE786CFB-BC02-4BB9-904C-B26B007BC595}"/>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6AF99378-533A-4B43-A5AA-C53712A2BE1D}"/>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9</xdr:row>
      <xdr:rowOff>0</xdr:rowOff>
    </xdr:from>
    <xdr:to>
      <xdr:col>9</xdr:col>
      <xdr:colOff>304800</xdr:colOff>
      <xdr:row>10</xdr:row>
      <xdr:rowOff>40481</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6A6EA244-5BD4-402C-BB2B-616AC305BD8E}"/>
            </a:ext>
          </a:extLst>
        </xdr:cNvPr>
        <xdr:cNvSpPr>
          <a:spLocks noChangeAspect="1" noChangeArrowheads="1"/>
        </xdr:cNvSpPr>
      </xdr:nvSpPr>
      <xdr:spPr bwMode="auto">
        <a:xfrm>
          <a:off x="8382000" y="507682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6.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F9533904-705B-4BC6-BE76-DF2BF1E91594}"/>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9</xdr:row>
      <xdr:rowOff>0</xdr:rowOff>
    </xdr:from>
    <xdr:to>
      <xdr:col>9</xdr:col>
      <xdr:colOff>304800</xdr:colOff>
      <xdr:row>10</xdr:row>
      <xdr:rowOff>67468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E4E64864-C451-466F-85D1-F6A806BDC285}"/>
            </a:ext>
          </a:extLst>
        </xdr:cNvPr>
        <xdr:cNvSpPr>
          <a:spLocks noChangeAspect="1" noChangeArrowheads="1"/>
        </xdr:cNvSpPr>
      </xdr:nvSpPr>
      <xdr:spPr bwMode="auto">
        <a:xfrm>
          <a:off x="8382000" y="2657475"/>
          <a:ext cx="304800" cy="3071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7.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10221372-9A27-427A-B894-02E98E5F5431}"/>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19</xdr:row>
      <xdr:rowOff>0</xdr:rowOff>
    </xdr:from>
    <xdr:to>
      <xdr:col>9</xdr:col>
      <xdr:colOff>304800</xdr:colOff>
      <xdr:row>20</xdr:row>
      <xdr:rowOff>46832</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0B61994C-111E-401B-ABE4-58B764CEF41A}"/>
            </a:ext>
          </a:extLst>
        </xdr:cNvPr>
        <xdr:cNvSpPr>
          <a:spLocks noChangeAspect="1" noChangeArrowheads="1"/>
        </xdr:cNvSpPr>
      </xdr:nvSpPr>
      <xdr:spPr bwMode="auto">
        <a:xfrm>
          <a:off x="8382000" y="2657475"/>
          <a:ext cx="304800" cy="3071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8.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9D72FA18-106F-45E6-99BE-4B683F43A16E}"/>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30</xdr:row>
      <xdr:rowOff>0</xdr:rowOff>
    </xdr:from>
    <xdr:to>
      <xdr:col>9</xdr:col>
      <xdr:colOff>304800</xdr:colOff>
      <xdr:row>31</xdr:row>
      <xdr:rowOff>50005</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E06D34F6-F747-485C-9124-D9CB5BABBBAD}"/>
            </a:ext>
          </a:extLst>
        </xdr:cNvPr>
        <xdr:cNvSpPr>
          <a:spLocks noChangeAspect="1" noChangeArrowheads="1"/>
        </xdr:cNvSpPr>
      </xdr:nvSpPr>
      <xdr:spPr bwMode="auto">
        <a:xfrm>
          <a:off x="8382000" y="5057775"/>
          <a:ext cx="304800" cy="31670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9.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FB8F0603-3094-4CB5-832B-F45A3053E557}"/>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8</xdr:row>
      <xdr:rowOff>0</xdr:rowOff>
    </xdr:from>
    <xdr:to>
      <xdr:col>9</xdr:col>
      <xdr:colOff>304800</xdr:colOff>
      <xdr:row>9</xdr:row>
      <xdr:rowOff>50005</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2B7C2889-E4F6-4291-A4CE-C0121222AD89}"/>
            </a:ext>
          </a:extLst>
        </xdr:cNvPr>
        <xdr:cNvSpPr>
          <a:spLocks noChangeAspect="1" noChangeArrowheads="1"/>
        </xdr:cNvSpPr>
      </xdr:nvSpPr>
      <xdr:spPr bwMode="auto">
        <a:xfrm>
          <a:off x="8382000" y="8134350"/>
          <a:ext cx="304800" cy="31353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0.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91677231-3E9D-4D58-9062-78E6A55E8CB6}"/>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27</xdr:row>
      <xdr:rowOff>0</xdr:rowOff>
    </xdr:from>
    <xdr:to>
      <xdr:col>9</xdr:col>
      <xdr:colOff>304800</xdr:colOff>
      <xdr:row>28</xdr:row>
      <xdr:rowOff>67468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AA217D4E-A93C-4192-9BA2-8FE48C968C2A}"/>
            </a:ext>
          </a:extLst>
        </xdr:cNvPr>
        <xdr:cNvSpPr>
          <a:spLocks noChangeAspect="1" noChangeArrowheads="1"/>
        </xdr:cNvSpPr>
      </xdr:nvSpPr>
      <xdr:spPr bwMode="auto">
        <a:xfrm>
          <a:off x="8382000" y="8134350"/>
          <a:ext cx="304800" cy="31353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1.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F04AC7D0-3C24-46FB-B570-D1E4325C1682}"/>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12</xdr:row>
      <xdr:rowOff>0</xdr:rowOff>
    </xdr:from>
    <xdr:to>
      <xdr:col>9</xdr:col>
      <xdr:colOff>304800</xdr:colOff>
      <xdr:row>13</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E10F719C-77F0-418C-9F02-168E695BC649}"/>
            </a:ext>
          </a:extLst>
        </xdr:cNvPr>
        <xdr:cNvSpPr>
          <a:spLocks noChangeAspect="1" noChangeArrowheads="1"/>
        </xdr:cNvSpPr>
      </xdr:nvSpPr>
      <xdr:spPr bwMode="auto">
        <a:xfrm>
          <a:off x="8382000" y="729615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29</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C330A07D-2007-4C27-95F4-4B656E444312}"/>
            </a:ext>
          </a:extLst>
        </xdr:cNvPr>
        <xdr:cNvSpPr>
          <a:spLocks noChangeAspect="1" noChangeArrowheads="1"/>
        </xdr:cNvSpPr>
      </xdr:nvSpPr>
      <xdr:spPr bwMode="auto">
        <a:xfrm>
          <a:off x="8370094" y="3833813"/>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2.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C4249F95-A0C2-4CA9-A21F-740EBE591A70}"/>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xdr:row>
      <xdr:rowOff>0</xdr:rowOff>
    </xdr:from>
    <xdr:to>
      <xdr:col>9</xdr:col>
      <xdr:colOff>304800</xdr:colOff>
      <xdr:row>6</xdr:row>
      <xdr:rowOff>305593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870ED848-C49D-46D9-BE5C-7B9FE48F5EF7}"/>
            </a:ext>
          </a:extLst>
        </xdr:cNvPr>
        <xdr:cNvSpPr>
          <a:spLocks noChangeAspect="1" noChangeArrowheads="1"/>
        </xdr:cNvSpPr>
      </xdr:nvSpPr>
      <xdr:spPr bwMode="auto">
        <a:xfrm>
          <a:off x="8382000" y="38481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27</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8A3E8890-921D-48B7-9CED-F8B476ACD7A0}"/>
            </a:ext>
          </a:extLst>
        </xdr:cNvPr>
        <xdr:cNvSpPr>
          <a:spLocks noChangeAspect="1" noChangeArrowheads="1"/>
        </xdr:cNvSpPr>
      </xdr:nvSpPr>
      <xdr:spPr bwMode="auto">
        <a:xfrm>
          <a:off x="8382000" y="92392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9</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448C5841-B23C-47CC-AB9F-260160B48D0D}"/>
            </a:ext>
          </a:extLst>
        </xdr:cNvPr>
        <xdr:cNvSpPr>
          <a:spLocks noChangeAspect="1" noChangeArrowheads="1"/>
        </xdr:cNvSpPr>
      </xdr:nvSpPr>
      <xdr:spPr bwMode="auto">
        <a:xfrm>
          <a:off x="8370094" y="1881188"/>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3.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5AD7B32A-CF25-48CD-B8D8-8825709E1D4F}"/>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xdr:row>
      <xdr:rowOff>0</xdr:rowOff>
    </xdr:from>
    <xdr:to>
      <xdr:col>9</xdr:col>
      <xdr:colOff>304800</xdr:colOff>
      <xdr:row>7</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0986FB19-E8B2-4D3F-8DEF-D27E41B03081}"/>
            </a:ext>
          </a:extLst>
        </xdr:cNvPr>
        <xdr:cNvSpPr>
          <a:spLocks noChangeAspect="1" noChangeArrowheads="1"/>
        </xdr:cNvSpPr>
      </xdr:nvSpPr>
      <xdr:spPr bwMode="auto">
        <a:xfrm>
          <a:off x="8382000" y="18954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31</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0F0953ED-A3E0-4039-880D-FCAB72444388}"/>
            </a:ext>
          </a:extLst>
        </xdr:cNvPr>
        <xdr:cNvSpPr>
          <a:spLocks noChangeAspect="1" noChangeArrowheads="1"/>
        </xdr:cNvSpPr>
      </xdr:nvSpPr>
      <xdr:spPr bwMode="auto">
        <a:xfrm>
          <a:off x="8382000" y="92868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11</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067A4CA1-9341-4F94-BFF5-F7AE8EBCB610}"/>
            </a:ext>
          </a:extLst>
        </xdr:cNvPr>
        <xdr:cNvSpPr>
          <a:spLocks noChangeAspect="1" noChangeArrowheads="1"/>
        </xdr:cNvSpPr>
      </xdr:nvSpPr>
      <xdr:spPr bwMode="auto">
        <a:xfrm>
          <a:off x="8382000" y="34194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15</xdr:row>
      <xdr:rowOff>0</xdr:rowOff>
    </xdr:from>
    <xdr:ext cx="304800" cy="305593"/>
    <xdr:sp macro="" textlink="">
      <xdr:nvSpPr>
        <xdr:cNvPr id="6" name="AutoShape 3" descr="Home Ícone, casa, ícone da casa, ícones, casa, logotipo da casa Vetor de  ©porjai 71591283">
          <a:extLst>
            <a:ext uri="{FF2B5EF4-FFF2-40B4-BE49-F238E27FC236}">
              <a16:creationId xmlns:a16="http://schemas.microsoft.com/office/drawing/2014/main" id="{673E2B43-8203-4154-A1CD-1FFC376CD868}"/>
            </a:ext>
          </a:extLst>
        </xdr:cNvPr>
        <xdr:cNvSpPr>
          <a:spLocks noChangeAspect="1" noChangeArrowheads="1"/>
        </xdr:cNvSpPr>
      </xdr:nvSpPr>
      <xdr:spPr bwMode="auto">
        <a:xfrm>
          <a:off x="8370094" y="5607844"/>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18</xdr:row>
      <xdr:rowOff>0</xdr:rowOff>
    </xdr:from>
    <xdr:ext cx="304800" cy="305593"/>
    <xdr:sp macro="" textlink="">
      <xdr:nvSpPr>
        <xdr:cNvPr id="7" name="AutoShape 3" descr="Home Ícone, casa, ícone da casa, ícones, casa, logotipo da casa Vetor de  ©porjai 71591283">
          <a:extLst>
            <a:ext uri="{FF2B5EF4-FFF2-40B4-BE49-F238E27FC236}">
              <a16:creationId xmlns:a16="http://schemas.microsoft.com/office/drawing/2014/main" id="{C0EF5B8B-D534-4B29-B9DF-6DF1170AD156}"/>
            </a:ext>
          </a:extLst>
        </xdr:cNvPr>
        <xdr:cNvSpPr>
          <a:spLocks noChangeAspect="1" noChangeArrowheads="1"/>
        </xdr:cNvSpPr>
      </xdr:nvSpPr>
      <xdr:spPr bwMode="auto">
        <a:xfrm>
          <a:off x="8370094" y="5607844"/>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23</xdr:row>
      <xdr:rowOff>0</xdr:rowOff>
    </xdr:from>
    <xdr:ext cx="304800" cy="305593"/>
    <xdr:sp macro="" textlink="">
      <xdr:nvSpPr>
        <xdr:cNvPr id="8" name="AutoShape 3" descr="Home Ícone, casa, ícone da casa, ícones, casa, logotipo da casa Vetor de  ©porjai 71591283">
          <a:extLst>
            <a:ext uri="{FF2B5EF4-FFF2-40B4-BE49-F238E27FC236}">
              <a16:creationId xmlns:a16="http://schemas.microsoft.com/office/drawing/2014/main" id="{2C0619D7-AFD1-45B2-8BAB-92F7F499FEFF}"/>
            </a:ext>
          </a:extLst>
        </xdr:cNvPr>
        <xdr:cNvSpPr>
          <a:spLocks noChangeAspect="1" noChangeArrowheads="1"/>
        </xdr:cNvSpPr>
      </xdr:nvSpPr>
      <xdr:spPr bwMode="auto">
        <a:xfrm>
          <a:off x="8370094" y="5607844"/>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29</xdr:row>
      <xdr:rowOff>0</xdr:rowOff>
    </xdr:from>
    <xdr:ext cx="304800" cy="305593"/>
    <xdr:sp macro="" textlink="">
      <xdr:nvSpPr>
        <xdr:cNvPr id="9" name="AutoShape 3" descr="Home Ícone, casa, ícone da casa, ícones, casa, logotipo da casa Vetor de  ©porjai 71591283">
          <a:extLst>
            <a:ext uri="{FF2B5EF4-FFF2-40B4-BE49-F238E27FC236}">
              <a16:creationId xmlns:a16="http://schemas.microsoft.com/office/drawing/2014/main" id="{297AC930-503C-40CD-AFE1-D27F75FA99EA}"/>
            </a:ext>
          </a:extLst>
        </xdr:cNvPr>
        <xdr:cNvSpPr>
          <a:spLocks noChangeAspect="1" noChangeArrowheads="1"/>
        </xdr:cNvSpPr>
      </xdr:nvSpPr>
      <xdr:spPr bwMode="auto">
        <a:xfrm>
          <a:off x="8370094" y="1000125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32</xdr:row>
      <xdr:rowOff>0</xdr:rowOff>
    </xdr:from>
    <xdr:ext cx="304800" cy="305593"/>
    <xdr:sp macro="" textlink="">
      <xdr:nvSpPr>
        <xdr:cNvPr id="10" name="AutoShape 3" descr="Home Ícone, casa, ícone da casa, ícones, casa, logotipo da casa Vetor de  ©porjai 71591283">
          <a:extLst>
            <a:ext uri="{FF2B5EF4-FFF2-40B4-BE49-F238E27FC236}">
              <a16:creationId xmlns:a16="http://schemas.microsoft.com/office/drawing/2014/main" id="{D03EB035-1DB2-418E-AA20-64F6F1E829D5}"/>
            </a:ext>
          </a:extLst>
        </xdr:cNvPr>
        <xdr:cNvSpPr>
          <a:spLocks noChangeAspect="1" noChangeArrowheads="1"/>
        </xdr:cNvSpPr>
      </xdr:nvSpPr>
      <xdr:spPr bwMode="auto">
        <a:xfrm>
          <a:off x="8370094" y="15644813"/>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52</xdr:row>
      <xdr:rowOff>0</xdr:rowOff>
    </xdr:from>
    <xdr:ext cx="304800" cy="305593"/>
    <xdr:sp macro="" textlink="">
      <xdr:nvSpPr>
        <xdr:cNvPr id="11" name="AutoShape 3" descr="Home Ícone, casa, ícone da casa, ícones, casa, logotipo da casa Vetor de  ©porjai 71591283">
          <a:extLst>
            <a:ext uri="{FF2B5EF4-FFF2-40B4-BE49-F238E27FC236}">
              <a16:creationId xmlns:a16="http://schemas.microsoft.com/office/drawing/2014/main" id="{5A724586-D45C-46B4-9736-17D372CCD74B}"/>
            </a:ext>
          </a:extLst>
        </xdr:cNvPr>
        <xdr:cNvSpPr>
          <a:spLocks noChangeAspect="1" noChangeArrowheads="1"/>
        </xdr:cNvSpPr>
      </xdr:nvSpPr>
      <xdr:spPr bwMode="auto">
        <a:xfrm>
          <a:off x="8370094" y="15644813"/>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4.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1AB5CE61-9B09-467C-9EE3-A8CF50F91BE9}"/>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12</xdr:row>
      <xdr:rowOff>0</xdr:rowOff>
    </xdr:from>
    <xdr:to>
      <xdr:col>9</xdr:col>
      <xdr:colOff>304800</xdr:colOff>
      <xdr:row>13</xdr:row>
      <xdr:rowOff>74082</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9654A499-21B2-4C89-8987-4346A3A94CDE}"/>
            </a:ext>
          </a:extLst>
        </xdr:cNvPr>
        <xdr:cNvSpPr>
          <a:spLocks noChangeAspect="1" noChangeArrowheads="1"/>
        </xdr:cNvSpPr>
      </xdr:nvSpPr>
      <xdr:spPr bwMode="auto">
        <a:xfrm>
          <a:off x="8382000" y="38481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26</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0B87453E-509A-479F-806F-00D0F8634C35}"/>
            </a:ext>
          </a:extLst>
        </xdr:cNvPr>
        <xdr:cNvSpPr>
          <a:spLocks noChangeAspect="1" noChangeArrowheads="1"/>
        </xdr:cNvSpPr>
      </xdr:nvSpPr>
      <xdr:spPr bwMode="auto">
        <a:xfrm>
          <a:off x="8382000" y="92392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25</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21EFF0BA-470D-4690-8E84-96446309748B}"/>
            </a:ext>
          </a:extLst>
        </xdr:cNvPr>
        <xdr:cNvSpPr>
          <a:spLocks noChangeAspect="1" noChangeArrowheads="1"/>
        </xdr:cNvSpPr>
      </xdr:nvSpPr>
      <xdr:spPr bwMode="auto">
        <a:xfrm>
          <a:off x="8370094" y="34290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5.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0092C3E2-C083-42B8-9C5C-C6F19A1A5065}"/>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2169" y="175420"/>
          <a:ext cx="978402" cy="288130"/>
        </a:xfrm>
        <a:prstGeom prst="rect">
          <a:avLst/>
        </a:prstGeom>
      </xdr:spPr>
    </xdr:pic>
    <xdr:clientData/>
  </xdr:oneCellAnchor>
  <xdr:twoCellAnchor editAs="oneCell">
    <xdr:from>
      <xdr:col>9</xdr:col>
      <xdr:colOff>0</xdr:colOff>
      <xdr:row>63</xdr:row>
      <xdr:rowOff>0</xdr:rowOff>
    </xdr:from>
    <xdr:to>
      <xdr:col>9</xdr:col>
      <xdr:colOff>304800</xdr:colOff>
      <xdr:row>64</xdr:row>
      <xdr:rowOff>123824</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F9B098C0-B3A6-4419-8E73-0A57F1B60E8B}"/>
            </a:ext>
          </a:extLst>
        </xdr:cNvPr>
        <xdr:cNvSpPr>
          <a:spLocks noChangeAspect="1" noChangeArrowheads="1"/>
        </xdr:cNvSpPr>
      </xdr:nvSpPr>
      <xdr:spPr bwMode="auto">
        <a:xfrm>
          <a:off x="8375650" y="3435350"/>
          <a:ext cx="304800" cy="31114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80</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5FEA5261-B335-49BD-A044-D0AC4F047A37}"/>
            </a:ext>
          </a:extLst>
        </xdr:cNvPr>
        <xdr:cNvSpPr>
          <a:spLocks noChangeAspect="1" noChangeArrowheads="1"/>
        </xdr:cNvSpPr>
      </xdr:nvSpPr>
      <xdr:spPr bwMode="auto">
        <a:xfrm>
          <a:off x="8375650" y="78486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79</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5AC4F9C5-8C64-4AC6-A2A8-466B6F11B806}"/>
            </a:ext>
          </a:extLst>
        </xdr:cNvPr>
        <xdr:cNvSpPr>
          <a:spLocks noChangeAspect="1" noChangeArrowheads="1"/>
        </xdr:cNvSpPr>
      </xdr:nvSpPr>
      <xdr:spPr bwMode="auto">
        <a:xfrm>
          <a:off x="8375650" y="74295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6.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74BC02A5-17B9-45C0-A9CB-33A053711C22}"/>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2169" y="175420"/>
          <a:ext cx="978402" cy="288130"/>
        </a:xfrm>
        <a:prstGeom prst="rect">
          <a:avLst/>
        </a:prstGeom>
      </xdr:spPr>
    </xdr:pic>
    <xdr:clientData/>
  </xdr:oneCellAnchor>
  <xdr:twoCellAnchor editAs="oneCell">
    <xdr:from>
      <xdr:col>9</xdr:col>
      <xdr:colOff>0</xdr:colOff>
      <xdr:row>34</xdr:row>
      <xdr:rowOff>0</xdr:rowOff>
    </xdr:from>
    <xdr:to>
      <xdr:col>9</xdr:col>
      <xdr:colOff>304800</xdr:colOff>
      <xdr:row>35</xdr:row>
      <xdr:rowOff>68262</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20359DB5-363F-4F05-A86B-7F2EB5624EE0}"/>
            </a:ext>
          </a:extLst>
        </xdr:cNvPr>
        <xdr:cNvSpPr>
          <a:spLocks noChangeAspect="1" noChangeArrowheads="1"/>
        </xdr:cNvSpPr>
      </xdr:nvSpPr>
      <xdr:spPr bwMode="auto">
        <a:xfrm>
          <a:off x="8375650" y="17119600"/>
          <a:ext cx="304800" cy="3111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AF76D344-C7FC-4189-AFD4-D3E76B93A4A0}"/>
            </a:ext>
          </a:extLst>
        </xdr:cNvPr>
        <xdr:cNvSpPr>
          <a:spLocks noChangeAspect="1" noChangeArrowheads="1"/>
        </xdr:cNvSpPr>
      </xdr:nvSpPr>
      <xdr:spPr bwMode="auto">
        <a:xfrm>
          <a:off x="8375650" y="214947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56</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23B1EB47-F7DC-48BD-8B0D-13EEF0F13ED5}"/>
            </a:ext>
          </a:extLst>
        </xdr:cNvPr>
        <xdr:cNvSpPr>
          <a:spLocks noChangeAspect="1" noChangeArrowheads="1"/>
        </xdr:cNvSpPr>
      </xdr:nvSpPr>
      <xdr:spPr bwMode="auto">
        <a:xfrm>
          <a:off x="8375650" y="212598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67</xdr:row>
      <xdr:rowOff>0</xdr:rowOff>
    </xdr:from>
    <xdr:ext cx="304800" cy="306387"/>
    <xdr:sp macro="" textlink="">
      <xdr:nvSpPr>
        <xdr:cNvPr id="6" name="AutoShape 3" descr="Home Ícone, casa, ícone da casa, ícones, casa, logotipo da casa Vetor de  ©porjai 71591283">
          <a:extLst>
            <a:ext uri="{FF2B5EF4-FFF2-40B4-BE49-F238E27FC236}">
              <a16:creationId xmlns:a16="http://schemas.microsoft.com/office/drawing/2014/main" id="{3E67D2CC-279C-47F6-9398-A5725BEA6E69}"/>
            </a:ext>
          </a:extLst>
        </xdr:cNvPr>
        <xdr:cNvSpPr>
          <a:spLocks noChangeAspect="1" noChangeArrowheads="1"/>
        </xdr:cNvSpPr>
      </xdr:nvSpPr>
      <xdr:spPr bwMode="auto">
        <a:xfrm>
          <a:off x="8370094" y="27979688"/>
          <a:ext cx="304800" cy="3063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93</xdr:row>
      <xdr:rowOff>0</xdr:rowOff>
    </xdr:from>
    <xdr:ext cx="304800" cy="302418"/>
    <xdr:sp macro="" textlink="">
      <xdr:nvSpPr>
        <xdr:cNvPr id="7" name="AutoShape 3" descr="Home Ícone, casa, ícone da casa, ícones, casa, logotipo da casa Vetor de  ©porjai 71591283">
          <a:extLst>
            <a:ext uri="{FF2B5EF4-FFF2-40B4-BE49-F238E27FC236}">
              <a16:creationId xmlns:a16="http://schemas.microsoft.com/office/drawing/2014/main" id="{080FFE28-E0CF-4872-9FFC-07E0392E610F}"/>
            </a:ext>
          </a:extLst>
        </xdr:cNvPr>
        <xdr:cNvSpPr>
          <a:spLocks noChangeAspect="1" noChangeArrowheads="1"/>
        </xdr:cNvSpPr>
      </xdr:nvSpPr>
      <xdr:spPr bwMode="auto">
        <a:xfrm>
          <a:off x="8370094" y="32206406"/>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93</xdr:row>
      <xdr:rowOff>0</xdr:rowOff>
    </xdr:from>
    <xdr:ext cx="304800" cy="305593"/>
    <xdr:sp macro="" textlink="">
      <xdr:nvSpPr>
        <xdr:cNvPr id="8" name="AutoShape 3" descr="Home Ícone, casa, ícone da casa, ícones, casa, logotipo da casa Vetor de  ©porjai 71591283">
          <a:extLst>
            <a:ext uri="{FF2B5EF4-FFF2-40B4-BE49-F238E27FC236}">
              <a16:creationId xmlns:a16="http://schemas.microsoft.com/office/drawing/2014/main" id="{4F51BEF4-6D9D-48B6-AD83-ED1858187EC7}"/>
            </a:ext>
          </a:extLst>
        </xdr:cNvPr>
        <xdr:cNvSpPr>
          <a:spLocks noChangeAspect="1" noChangeArrowheads="1"/>
        </xdr:cNvSpPr>
      </xdr:nvSpPr>
      <xdr:spPr bwMode="auto">
        <a:xfrm>
          <a:off x="8370094" y="32027813"/>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98</xdr:row>
      <xdr:rowOff>0</xdr:rowOff>
    </xdr:from>
    <xdr:ext cx="304800" cy="303212"/>
    <xdr:sp macro="" textlink="">
      <xdr:nvSpPr>
        <xdr:cNvPr id="9" name="AutoShape 3" descr="Home Ícone, casa, ícone da casa, ícones, casa, logotipo da casa Vetor de  ©porjai 71591283">
          <a:extLst>
            <a:ext uri="{FF2B5EF4-FFF2-40B4-BE49-F238E27FC236}">
              <a16:creationId xmlns:a16="http://schemas.microsoft.com/office/drawing/2014/main" id="{16AF303F-3763-4D29-BF64-D6B175674860}"/>
            </a:ext>
          </a:extLst>
        </xdr:cNvPr>
        <xdr:cNvSpPr>
          <a:spLocks noChangeAspect="1" noChangeArrowheads="1"/>
        </xdr:cNvSpPr>
      </xdr:nvSpPr>
      <xdr:spPr bwMode="auto">
        <a:xfrm>
          <a:off x="8370094" y="27979688"/>
          <a:ext cx="304800" cy="30321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115</xdr:row>
      <xdr:rowOff>0</xdr:rowOff>
    </xdr:from>
    <xdr:ext cx="304800" cy="302418"/>
    <xdr:sp macro="" textlink="">
      <xdr:nvSpPr>
        <xdr:cNvPr id="10" name="AutoShape 3" descr="Home Ícone, casa, ícone da casa, ícones, casa, logotipo da casa Vetor de  ©porjai 71591283">
          <a:extLst>
            <a:ext uri="{FF2B5EF4-FFF2-40B4-BE49-F238E27FC236}">
              <a16:creationId xmlns:a16="http://schemas.microsoft.com/office/drawing/2014/main" id="{F0492057-7E16-47B3-A1E6-FB562F76CD04}"/>
            </a:ext>
          </a:extLst>
        </xdr:cNvPr>
        <xdr:cNvSpPr>
          <a:spLocks noChangeAspect="1" noChangeArrowheads="1"/>
        </xdr:cNvSpPr>
      </xdr:nvSpPr>
      <xdr:spPr bwMode="auto">
        <a:xfrm>
          <a:off x="8370094" y="32206406"/>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114</xdr:row>
      <xdr:rowOff>0</xdr:rowOff>
    </xdr:from>
    <xdr:ext cx="304800" cy="305593"/>
    <xdr:sp macro="" textlink="">
      <xdr:nvSpPr>
        <xdr:cNvPr id="11" name="AutoShape 3" descr="Home Ícone, casa, ícone da casa, ícones, casa, logotipo da casa Vetor de  ©porjai 71591283">
          <a:extLst>
            <a:ext uri="{FF2B5EF4-FFF2-40B4-BE49-F238E27FC236}">
              <a16:creationId xmlns:a16="http://schemas.microsoft.com/office/drawing/2014/main" id="{8ABD49DD-96E9-43AB-B830-3BCBF760F799}"/>
            </a:ext>
          </a:extLst>
        </xdr:cNvPr>
        <xdr:cNvSpPr>
          <a:spLocks noChangeAspect="1" noChangeArrowheads="1"/>
        </xdr:cNvSpPr>
      </xdr:nvSpPr>
      <xdr:spPr bwMode="auto">
        <a:xfrm>
          <a:off x="8370094" y="32027813"/>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7.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E74FAB3E-483A-4F18-B9F3-BBF073558770}"/>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2169" y="175420"/>
          <a:ext cx="978402" cy="288130"/>
        </a:xfrm>
        <a:prstGeom prst="rect">
          <a:avLst/>
        </a:prstGeom>
      </xdr:spPr>
    </xdr:pic>
    <xdr:clientData/>
  </xdr:oneCellAnchor>
  <xdr:twoCellAnchor editAs="oneCell">
    <xdr:from>
      <xdr:col>9</xdr:col>
      <xdr:colOff>0</xdr:colOff>
      <xdr:row>51</xdr:row>
      <xdr:rowOff>0</xdr:rowOff>
    </xdr:from>
    <xdr:to>
      <xdr:col>9</xdr:col>
      <xdr:colOff>304800</xdr:colOff>
      <xdr:row>52</xdr:row>
      <xdr:rowOff>39687</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D88A447E-4831-4315-BAAA-60AD0A08DF94}"/>
            </a:ext>
          </a:extLst>
        </xdr:cNvPr>
        <xdr:cNvSpPr>
          <a:spLocks noChangeAspect="1" noChangeArrowheads="1"/>
        </xdr:cNvSpPr>
      </xdr:nvSpPr>
      <xdr:spPr bwMode="auto">
        <a:xfrm>
          <a:off x="8375650" y="27432000"/>
          <a:ext cx="304800" cy="30638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68</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0A8192DB-F546-461D-B176-D7CF13660E98}"/>
            </a:ext>
          </a:extLst>
        </xdr:cNvPr>
        <xdr:cNvSpPr>
          <a:spLocks noChangeAspect="1" noChangeArrowheads="1"/>
        </xdr:cNvSpPr>
      </xdr:nvSpPr>
      <xdr:spPr bwMode="auto">
        <a:xfrm>
          <a:off x="8375650" y="316484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67</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16793312-CC65-4D85-B657-7421F468F6C9}"/>
            </a:ext>
          </a:extLst>
        </xdr:cNvPr>
        <xdr:cNvSpPr>
          <a:spLocks noChangeAspect="1" noChangeArrowheads="1"/>
        </xdr:cNvSpPr>
      </xdr:nvSpPr>
      <xdr:spPr bwMode="auto">
        <a:xfrm>
          <a:off x="8375650" y="3146425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8.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E8D7286F-CD6B-4146-BFDE-B7C37B212D79}"/>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2169" y="175420"/>
          <a:ext cx="978402" cy="288130"/>
        </a:xfrm>
        <a:prstGeom prst="rect">
          <a:avLst/>
        </a:prstGeom>
      </xdr:spPr>
    </xdr:pic>
    <xdr:clientData/>
  </xdr:oneCellAnchor>
  <xdr:twoCellAnchor editAs="oneCell">
    <xdr:from>
      <xdr:col>9</xdr:col>
      <xdr:colOff>0</xdr:colOff>
      <xdr:row>163</xdr:row>
      <xdr:rowOff>0</xdr:rowOff>
    </xdr:from>
    <xdr:to>
      <xdr:col>9</xdr:col>
      <xdr:colOff>304800</xdr:colOff>
      <xdr:row>164</xdr:row>
      <xdr:rowOff>67466</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971E51C4-4FC9-4303-B35A-DE7A99DFD91C}"/>
            </a:ext>
          </a:extLst>
        </xdr:cNvPr>
        <xdr:cNvSpPr>
          <a:spLocks noChangeAspect="1" noChangeArrowheads="1"/>
        </xdr:cNvSpPr>
      </xdr:nvSpPr>
      <xdr:spPr bwMode="auto">
        <a:xfrm>
          <a:off x="8375650" y="17119600"/>
          <a:ext cx="304800" cy="3111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181</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5B3E04FF-D72A-41CC-89F9-962FF2EB5DE9}"/>
            </a:ext>
          </a:extLst>
        </xdr:cNvPr>
        <xdr:cNvSpPr>
          <a:spLocks noChangeAspect="1" noChangeArrowheads="1"/>
        </xdr:cNvSpPr>
      </xdr:nvSpPr>
      <xdr:spPr bwMode="auto">
        <a:xfrm>
          <a:off x="8375650" y="214947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180</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E8C8B03E-97D8-46F2-8AF0-3DDC11636FA9}"/>
            </a:ext>
          </a:extLst>
        </xdr:cNvPr>
        <xdr:cNvSpPr>
          <a:spLocks noChangeAspect="1" noChangeArrowheads="1"/>
        </xdr:cNvSpPr>
      </xdr:nvSpPr>
      <xdr:spPr bwMode="auto">
        <a:xfrm>
          <a:off x="8375650" y="212598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9.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AFF6E2D1-E561-42EE-81B6-38DECF103AC4}"/>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195</xdr:row>
      <xdr:rowOff>0</xdr:rowOff>
    </xdr:from>
    <xdr:to>
      <xdr:col>9</xdr:col>
      <xdr:colOff>304800</xdr:colOff>
      <xdr:row>196</xdr:row>
      <xdr:rowOff>126998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D883D595-AFC8-4F39-A8CF-1E55B8C8B43B}"/>
            </a:ext>
          </a:extLst>
        </xdr:cNvPr>
        <xdr:cNvSpPr>
          <a:spLocks noChangeAspect="1" noChangeArrowheads="1"/>
        </xdr:cNvSpPr>
      </xdr:nvSpPr>
      <xdr:spPr bwMode="auto">
        <a:xfrm>
          <a:off x="8382000" y="45377100"/>
          <a:ext cx="304800" cy="30559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212</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748CD460-DD03-438F-9D3F-2DD7A9E66075}"/>
            </a:ext>
          </a:extLst>
        </xdr:cNvPr>
        <xdr:cNvSpPr>
          <a:spLocks noChangeAspect="1" noChangeArrowheads="1"/>
        </xdr:cNvSpPr>
      </xdr:nvSpPr>
      <xdr:spPr bwMode="auto">
        <a:xfrm>
          <a:off x="8382000" y="496728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211</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15E61FA6-1586-41E7-B1F8-22E2EFD4D4C2}"/>
            </a:ext>
          </a:extLst>
        </xdr:cNvPr>
        <xdr:cNvSpPr>
          <a:spLocks noChangeAspect="1" noChangeArrowheads="1"/>
        </xdr:cNvSpPr>
      </xdr:nvSpPr>
      <xdr:spPr bwMode="auto">
        <a:xfrm>
          <a:off x="8382000" y="494919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0.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5637F4F3-453E-4A14-A8AB-BEFE28AB577F}"/>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211</xdr:row>
      <xdr:rowOff>0</xdr:rowOff>
    </xdr:from>
    <xdr:to>
      <xdr:col>9</xdr:col>
      <xdr:colOff>304800</xdr:colOff>
      <xdr:row>212</xdr:row>
      <xdr:rowOff>123823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5BCB0BA3-44DB-4ADA-814B-D39ABCF8A747}"/>
            </a:ext>
          </a:extLst>
        </xdr:cNvPr>
        <xdr:cNvSpPr>
          <a:spLocks noChangeAspect="1" noChangeArrowheads="1"/>
        </xdr:cNvSpPr>
      </xdr:nvSpPr>
      <xdr:spPr bwMode="auto">
        <a:xfrm>
          <a:off x="8382000" y="61150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228</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98DCC714-D4DB-4E41-A6B2-F3181827666C}"/>
            </a:ext>
          </a:extLst>
        </xdr:cNvPr>
        <xdr:cNvSpPr>
          <a:spLocks noChangeAspect="1" noChangeArrowheads="1"/>
        </xdr:cNvSpPr>
      </xdr:nvSpPr>
      <xdr:spPr bwMode="auto">
        <a:xfrm>
          <a:off x="8382000" y="6493192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227</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4B9F8286-8BCD-4BEB-B406-1CD1BCA66A0A}"/>
            </a:ext>
          </a:extLst>
        </xdr:cNvPr>
        <xdr:cNvSpPr>
          <a:spLocks noChangeAspect="1" noChangeArrowheads="1"/>
        </xdr:cNvSpPr>
      </xdr:nvSpPr>
      <xdr:spPr bwMode="auto">
        <a:xfrm>
          <a:off x="8382000" y="6475095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1.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92CD0AE7-ABC9-4512-B95D-5D0DC46FF03B}"/>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574</xdr:row>
      <xdr:rowOff>0</xdr:rowOff>
    </xdr:from>
    <xdr:to>
      <xdr:col>9</xdr:col>
      <xdr:colOff>304800</xdr:colOff>
      <xdr:row>575</xdr:row>
      <xdr:rowOff>132329</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00CD57C6-BAFF-4A38-89C0-75646422F426}"/>
            </a:ext>
          </a:extLst>
        </xdr:cNvPr>
        <xdr:cNvSpPr>
          <a:spLocks noChangeAspect="1" noChangeArrowheads="1"/>
        </xdr:cNvSpPr>
      </xdr:nvSpPr>
      <xdr:spPr bwMode="auto">
        <a:xfrm>
          <a:off x="8382000" y="45377100"/>
          <a:ext cx="304800" cy="30559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591</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E5B8D986-D542-4C70-978D-354BFCA8E290}"/>
            </a:ext>
          </a:extLst>
        </xdr:cNvPr>
        <xdr:cNvSpPr>
          <a:spLocks noChangeAspect="1" noChangeArrowheads="1"/>
        </xdr:cNvSpPr>
      </xdr:nvSpPr>
      <xdr:spPr bwMode="auto">
        <a:xfrm>
          <a:off x="8382000" y="496728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590</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65295891-6CAF-4C7F-B8E0-1F8C6E037C36}"/>
            </a:ext>
          </a:extLst>
        </xdr:cNvPr>
        <xdr:cNvSpPr>
          <a:spLocks noChangeAspect="1" noChangeArrowheads="1"/>
        </xdr:cNvSpPr>
      </xdr:nvSpPr>
      <xdr:spPr bwMode="auto">
        <a:xfrm>
          <a:off x="8382000" y="494919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2.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D5060F9A-3935-4B34-A80F-E63468BF3B15}"/>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573</xdr:row>
      <xdr:rowOff>0</xdr:rowOff>
    </xdr:from>
    <xdr:to>
      <xdr:col>9</xdr:col>
      <xdr:colOff>304800</xdr:colOff>
      <xdr:row>574</xdr:row>
      <xdr:rowOff>132329</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BD42D188-E6E0-4E51-9E3B-15E99C76CD27}"/>
            </a:ext>
          </a:extLst>
        </xdr:cNvPr>
        <xdr:cNvSpPr>
          <a:spLocks noChangeAspect="1" noChangeArrowheads="1"/>
        </xdr:cNvSpPr>
      </xdr:nvSpPr>
      <xdr:spPr bwMode="auto">
        <a:xfrm>
          <a:off x="8382000" y="14842807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590</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C322409E-5FA3-419E-8DCF-C46EEE00C3E0}"/>
            </a:ext>
          </a:extLst>
        </xdr:cNvPr>
        <xdr:cNvSpPr>
          <a:spLocks noChangeAspect="1" noChangeArrowheads="1"/>
        </xdr:cNvSpPr>
      </xdr:nvSpPr>
      <xdr:spPr bwMode="auto">
        <a:xfrm>
          <a:off x="8382000" y="1522095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589</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4B361326-7F90-4421-AA53-AD39F150650F}"/>
            </a:ext>
          </a:extLst>
        </xdr:cNvPr>
        <xdr:cNvSpPr>
          <a:spLocks noChangeAspect="1" noChangeArrowheads="1"/>
        </xdr:cNvSpPr>
      </xdr:nvSpPr>
      <xdr:spPr bwMode="auto">
        <a:xfrm>
          <a:off x="8382000" y="15202852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3.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978ED174-7C49-4A20-A296-1AE3A71B94A6}"/>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572</xdr:row>
      <xdr:rowOff>0</xdr:rowOff>
    </xdr:from>
    <xdr:to>
      <xdr:col>9</xdr:col>
      <xdr:colOff>304800</xdr:colOff>
      <xdr:row>573</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3FF86A97-9D60-4FB0-9425-C0706E47D91A}"/>
            </a:ext>
          </a:extLst>
        </xdr:cNvPr>
        <xdr:cNvSpPr>
          <a:spLocks noChangeAspect="1" noChangeArrowheads="1"/>
        </xdr:cNvSpPr>
      </xdr:nvSpPr>
      <xdr:spPr bwMode="auto">
        <a:xfrm>
          <a:off x="8382000" y="147761325"/>
          <a:ext cx="304800" cy="31330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589</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FCCE2450-3200-4411-8A86-F4E00E97BB9A}"/>
            </a:ext>
          </a:extLst>
        </xdr:cNvPr>
        <xdr:cNvSpPr>
          <a:spLocks noChangeAspect="1" noChangeArrowheads="1"/>
        </xdr:cNvSpPr>
      </xdr:nvSpPr>
      <xdr:spPr bwMode="auto">
        <a:xfrm>
          <a:off x="8382000" y="1515427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588</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1AC3CBC0-A79B-472D-BD73-66B090379486}"/>
            </a:ext>
          </a:extLst>
        </xdr:cNvPr>
        <xdr:cNvSpPr>
          <a:spLocks noChangeAspect="1" noChangeArrowheads="1"/>
        </xdr:cNvSpPr>
      </xdr:nvSpPr>
      <xdr:spPr bwMode="auto">
        <a:xfrm>
          <a:off x="8382000" y="1513617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4.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D36C0091-EABF-4880-B2C4-881206F4D9F6}"/>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581</xdr:row>
      <xdr:rowOff>0</xdr:rowOff>
    </xdr:from>
    <xdr:to>
      <xdr:col>9</xdr:col>
      <xdr:colOff>304800</xdr:colOff>
      <xdr:row>582</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BDEA7D48-B588-4EAD-B167-B3EA96FE210F}"/>
            </a:ext>
          </a:extLst>
        </xdr:cNvPr>
        <xdr:cNvSpPr>
          <a:spLocks noChangeAspect="1" noChangeArrowheads="1"/>
        </xdr:cNvSpPr>
      </xdr:nvSpPr>
      <xdr:spPr bwMode="auto">
        <a:xfrm>
          <a:off x="8382000" y="14842807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598</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756E577E-EF37-45DD-B7F6-E846F1ABCA05}"/>
            </a:ext>
          </a:extLst>
        </xdr:cNvPr>
        <xdr:cNvSpPr>
          <a:spLocks noChangeAspect="1" noChangeArrowheads="1"/>
        </xdr:cNvSpPr>
      </xdr:nvSpPr>
      <xdr:spPr bwMode="auto">
        <a:xfrm>
          <a:off x="8382000" y="1522095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597</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58D59648-172A-4C21-9B0F-B65A86FDF3CC}"/>
            </a:ext>
          </a:extLst>
        </xdr:cNvPr>
        <xdr:cNvSpPr>
          <a:spLocks noChangeAspect="1" noChangeArrowheads="1"/>
        </xdr:cNvSpPr>
      </xdr:nvSpPr>
      <xdr:spPr bwMode="auto">
        <a:xfrm>
          <a:off x="8382000" y="15202852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5.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1D887DA4-C594-4E7C-B531-2543377E073F}"/>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581</xdr:row>
      <xdr:rowOff>0</xdr:rowOff>
    </xdr:from>
    <xdr:to>
      <xdr:col>9</xdr:col>
      <xdr:colOff>304800</xdr:colOff>
      <xdr:row>582</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1354539B-09AD-4DA4-AC60-87F5C2B67FF5}"/>
            </a:ext>
          </a:extLst>
        </xdr:cNvPr>
        <xdr:cNvSpPr>
          <a:spLocks noChangeAspect="1" noChangeArrowheads="1"/>
        </xdr:cNvSpPr>
      </xdr:nvSpPr>
      <xdr:spPr bwMode="auto">
        <a:xfrm>
          <a:off x="8382000" y="16253460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598</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234DB1DF-3736-4C41-9FFA-306E884C1958}"/>
            </a:ext>
          </a:extLst>
        </xdr:cNvPr>
        <xdr:cNvSpPr>
          <a:spLocks noChangeAspect="1" noChangeArrowheads="1"/>
        </xdr:cNvSpPr>
      </xdr:nvSpPr>
      <xdr:spPr bwMode="auto">
        <a:xfrm>
          <a:off x="8382000" y="16631602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597</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76A2DA4C-A8C4-4585-829C-3925AAF05849}"/>
            </a:ext>
          </a:extLst>
        </xdr:cNvPr>
        <xdr:cNvSpPr>
          <a:spLocks noChangeAspect="1" noChangeArrowheads="1"/>
        </xdr:cNvSpPr>
      </xdr:nvSpPr>
      <xdr:spPr bwMode="auto">
        <a:xfrm>
          <a:off x="8382000" y="16613505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6.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E9F4D334-E728-4B65-BDD9-37E515C30AAD}"/>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573</xdr:row>
      <xdr:rowOff>0</xdr:rowOff>
    </xdr:from>
    <xdr:to>
      <xdr:col>9</xdr:col>
      <xdr:colOff>304800</xdr:colOff>
      <xdr:row>574</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4F92B85C-2523-461F-9A27-B7782DB32269}"/>
            </a:ext>
          </a:extLst>
        </xdr:cNvPr>
        <xdr:cNvSpPr>
          <a:spLocks noChangeAspect="1" noChangeArrowheads="1"/>
        </xdr:cNvSpPr>
      </xdr:nvSpPr>
      <xdr:spPr bwMode="auto">
        <a:xfrm>
          <a:off x="8382000" y="147761325"/>
          <a:ext cx="304800" cy="31330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590</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CBDB08B4-DDA3-4E11-B031-75479D957B17}"/>
            </a:ext>
          </a:extLst>
        </xdr:cNvPr>
        <xdr:cNvSpPr>
          <a:spLocks noChangeAspect="1" noChangeArrowheads="1"/>
        </xdr:cNvSpPr>
      </xdr:nvSpPr>
      <xdr:spPr bwMode="auto">
        <a:xfrm>
          <a:off x="8382000" y="1515427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589</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FC24927C-6FB8-448D-A5F9-A4D7590B4708}"/>
            </a:ext>
          </a:extLst>
        </xdr:cNvPr>
        <xdr:cNvSpPr>
          <a:spLocks noChangeAspect="1" noChangeArrowheads="1"/>
        </xdr:cNvSpPr>
      </xdr:nvSpPr>
      <xdr:spPr bwMode="auto">
        <a:xfrm>
          <a:off x="8382000" y="1513617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7.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2951946E-F4DD-4F5A-8938-E70253C10543}"/>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574</xdr:row>
      <xdr:rowOff>0</xdr:rowOff>
    </xdr:from>
    <xdr:to>
      <xdr:col>9</xdr:col>
      <xdr:colOff>304800</xdr:colOff>
      <xdr:row>575</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00CC3EBD-7F96-43C7-8B8F-4839304C9373}"/>
            </a:ext>
          </a:extLst>
        </xdr:cNvPr>
        <xdr:cNvSpPr>
          <a:spLocks noChangeAspect="1" noChangeArrowheads="1"/>
        </xdr:cNvSpPr>
      </xdr:nvSpPr>
      <xdr:spPr bwMode="auto">
        <a:xfrm>
          <a:off x="8382000" y="147761325"/>
          <a:ext cx="304800" cy="31330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591</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07303439-3392-4F20-8C7E-AF522EF33668}"/>
            </a:ext>
          </a:extLst>
        </xdr:cNvPr>
        <xdr:cNvSpPr>
          <a:spLocks noChangeAspect="1" noChangeArrowheads="1"/>
        </xdr:cNvSpPr>
      </xdr:nvSpPr>
      <xdr:spPr bwMode="auto">
        <a:xfrm>
          <a:off x="8382000" y="1515427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590</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BD9A486D-568D-4747-9B4E-70660D7C7898}"/>
            </a:ext>
          </a:extLst>
        </xdr:cNvPr>
        <xdr:cNvSpPr>
          <a:spLocks noChangeAspect="1" noChangeArrowheads="1"/>
        </xdr:cNvSpPr>
      </xdr:nvSpPr>
      <xdr:spPr bwMode="auto">
        <a:xfrm>
          <a:off x="8382000" y="1513617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8.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7FC3CD0F-10BA-47F9-A723-2043CBD0201F}"/>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575</xdr:row>
      <xdr:rowOff>0</xdr:rowOff>
    </xdr:from>
    <xdr:to>
      <xdr:col>9</xdr:col>
      <xdr:colOff>304800</xdr:colOff>
      <xdr:row>576</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A3766755-E014-403C-A910-DA15AC904D43}"/>
            </a:ext>
          </a:extLst>
        </xdr:cNvPr>
        <xdr:cNvSpPr>
          <a:spLocks noChangeAspect="1" noChangeArrowheads="1"/>
        </xdr:cNvSpPr>
      </xdr:nvSpPr>
      <xdr:spPr bwMode="auto">
        <a:xfrm>
          <a:off x="8382000" y="1492853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592</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96B61133-9483-44C6-8239-1C50B96D8BA3}"/>
            </a:ext>
          </a:extLst>
        </xdr:cNvPr>
        <xdr:cNvSpPr>
          <a:spLocks noChangeAspect="1" noChangeArrowheads="1"/>
        </xdr:cNvSpPr>
      </xdr:nvSpPr>
      <xdr:spPr bwMode="auto">
        <a:xfrm>
          <a:off x="8382000" y="1530667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591</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31C256CB-7B0B-41E0-A7C1-C30322D7FAC0}"/>
            </a:ext>
          </a:extLst>
        </xdr:cNvPr>
        <xdr:cNvSpPr>
          <a:spLocks noChangeAspect="1" noChangeArrowheads="1"/>
        </xdr:cNvSpPr>
      </xdr:nvSpPr>
      <xdr:spPr bwMode="auto">
        <a:xfrm>
          <a:off x="8382000" y="1528857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9.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6F5D7777-7C6C-40BB-AE04-CF03A37D2EF2}"/>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567</xdr:row>
      <xdr:rowOff>0</xdr:rowOff>
    </xdr:from>
    <xdr:to>
      <xdr:col>9</xdr:col>
      <xdr:colOff>304800</xdr:colOff>
      <xdr:row>568</xdr:row>
      <xdr:rowOff>132329</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58D7BEC9-16FD-47C0-BDCD-4DE8A82A3CB5}"/>
            </a:ext>
          </a:extLst>
        </xdr:cNvPr>
        <xdr:cNvSpPr>
          <a:spLocks noChangeAspect="1" noChangeArrowheads="1"/>
        </xdr:cNvSpPr>
      </xdr:nvSpPr>
      <xdr:spPr bwMode="auto">
        <a:xfrm>
          <a:off x="8382000" y="145322925"/>
          <a:ext cx="304800" cy="31330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584</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DEDAEC20-F2B8-4E33-BFE5-BC301607F739}"/>
            </a:ext>
          </a:extLst>
        </xdr:cNvPr>
        <xdr:cNvSpPr>
          <a:spLocks noChangeAspect="1" noChangeArrowheads="1"/>
        </xdr:cNvSpPr>
      </xdr:nvSpPr>
      <xdr:spPr bwMode="auto">
        <a:xfrm>
          <a:off x="8382000" y="1491043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2A5B3E00-FDFC-4041-8B27-76D197C86172}"/>
            </a:ext>
          </a:extLst>
        </xdr:cNvPr>
        <xdr:cNvSpPr>
          <a:spLocks noChangeAspect="1" noChangeArrowheads="1"/>
        </xdr:cNvSpPr>
      </xdr:nvSpPr>
      <xdr:spPr bwMode="auto">
        <a:xfrm>
          <a:off x="8382000" y="1489233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0.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788EE944-2B3E-4B9A-949C-93A112539AB4}"/>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567</xdr:row>
      <xdr:rowOff>0</xdr:rowOff>
    </xdr:from>
    <xdr:to>
      <xdr:col>9</xdr:col>
      <xdr:colOff>304800</xdr:colOff>
      <xdr:row>568</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C3966371-9AFE-4B6F-B900-68A74D91A12B}"/>
            </a:ext>
          </a:extLst>
        </xdr:cNvPr>
        <xdr:cNvSpPr>
          <a:spLocks noChangeAspect="1" noChangeArrowheads="1"/>
        </xdr:cNvSpPr>
      </xdr:nvSpPr>
      <xdr:spPr bwMode="auto">
        <a:xfrm>
          <a:off x="8382000" y="1472279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584</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2053BC5D-3934-439A-9B4B-1DCF9EB629E7}"/>
            </a:ext>
          </a:extLst>
        </xdr:cNvPr>
        <xdr:cNvSpPr>
          <a:spLocks noChangeAspect="1" noChangeArrowheads="1"/>
        </xdr:cNvSpPr>
      </xdr:nvSpPr>
      <xdr:spPr bwMode="auto">
        <a:xfrm>
          <a:off x="8382000" y="1510093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90F9AE92-8511-40A9-8365-BCCDFEF89F43}"/>
            </a:ext>
          </a:extLst>
        </xdr:cNvPr>
        <xdr:cNvSpPr>
          <a:spLocks noChangeAspect="1" noChangeArrowheads="1"/>
        </xdr:cNvSpPr>
      </xdr:nvSpPr>
      <xdr:spPr bwMode="auto">
        <a:xfrm>
          <a:off x="8382000" y="1508283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1.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E2CD61B7-C76A-49F0-A5E7-EDB42E2B4000}"/>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585</xdr:row>
      <xdr:rowOff>0</xdr:rowOff>
    </xdr:from>
    <xdr:to>
      <xdr:col>9</xdr:col>
      <xdr:colOff>304800</xdr:colOff>
      <xdr:row>586</xdr:row>
      <xdr:rowOff>145026</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77A086BC-0EF5-4CAF-8674-C3A2C6887B80}"/>
            </a:ext>
          </a:extLst>
        </xdr:cNvPr>
        <xdr:cNvSpPr>
          <a:spLocks noChangeAspect="1" noChangeArrowheads="1"/>
        </xdr:cNvSpPr>
      </xdr:nvSpPr>
      <xdr:spPr bwMode="auto">
        <a:xfrm>
          <a:off x="8382000" y="1459325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602</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3080792E-D0B8-4FE7-A802-28E1C832C3EA}"/>
            </a:ext>
          </a:extLst>
        </xdr:cNvPr>
        <xdr:cNvSpPr>
          <a:spLocks noChangeAspect="1" noChangeArrowheads="1"/>
        </xdr:cNvSpPr>
      </xdr:nvSpPr>
      <xdr:spPr bwMode="auto">
        <a:xfrm>
          <a:off x="8382000" y="1497139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601</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1E0224E1-25C7-4A69-84AB-C341D099F525}"/>
            </a:ext>
          </a:extLst>
        </xdr:cNvPr>
        <xdr:cNvSpPr>
          <a:spLocks noChangeAspect="1" noChangeArrowheads="1"/>
        </xdr:cNvSpPr>
      </xdr:nvSpPr>
      <xdr:spPr bwMode="auto">
        <a:xfrm>
          <a:off x="8382000" y="1495329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2.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44F0D199-5ED9-47E1-BB70-04C6EDD06773}"/>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567</xdr:row>
      <xdr:rowOff>0</xdr:rowOff>
    </xdr:from>
    <xdr:to>
      <xdr:col>9</xdr:col>
      <xdr:colOff>304800</xdr:colOff>
      <xdr:row>568</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1C4B7787-8956-4A0B-AF9D-427AD7573E88}"/>
            </a:ext>
          </a:extLst>
        </xdr:cNvPr>
        <xdr:cNvSpPr>
          <a:spLocks noChangeAspect="1" noChangeArrowheads="1"/>
        </xdr:cNvSpPr>
      </xdr:nvSpPr>
      <xdr:spPr bwMode="auto">
        <a:xfrm>
          <a:off x="8382000" y="1459325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584</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54B1FA7E-4F06-455E-B8FC-EF1280D92899}"/>
            </a:ext>
          </a:extLst>
        </xdr:cNvPr>
        <xdr:cNvSpPr>
          <a:spLocks noChangeAspect="1" noChangeArrowheads="1"/>
        </xdr:cNvSpPr>
      </xdr:nvSpPr>
      <xdr:spPr bwMode="auto">
        <a:xfrm>
          <a:off x="8382000" y="1497139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85C7FE46-7B2E-42CE-92E7-7392D3C141EF}"/>
            </a:ext>
          </a:extLst>
        </xdr:cNvPr>
        <xdr:cNvSpPr>
          <a:spLocks noChangeAspect="1" noChangeArrowheads="1"/>
        </xdr:cNvSpPr>
      </xdr:nvSpPr>
      <xdr:spPr bwMode="auto">
        <a:xfrm>
          <a:off x="8382000" y="1495329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3.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7CC79189-A3E9-48AE-813E-9687D38EB312}"/>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567</xdr:row>
      <xdr:rowOff>0</xdr:rowOff>
    </xdr:from>
    <xdr:to>
      <xdr:col>9</xdr:col>
      <xdr:colOff>304800</xdr:colOff>
      <xdr:row>568</xdr:row>
      <xdr:rowOff>132327</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82ADB251-156A-499C-9034-2373588E9276}"/>
            </a:ext>
          </a:extLst>
        </xdr:cNvPr>
        <xdr:cNvSpPr>
          <a:spLocks noChangeAspect="1" noChangeArrowheads="1"/>
        </xdr:cNvSpPr>
      </xdr:nvSpPr>
      <xdr:spPr bwMode="auto">
        <a:xfrm>
          <a:off x="8382000" y="1459325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584</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EFCBD27A-F6B5-4E92-BF96-CD7C4BBA88E5}"/>
            </a:ext>
          </a:extLst>
        </xdr:cNvPr>
        <xdr:cNvSpPr>
          <a:spLocks noChangeAspect="1" noChangeArrowheads="1"/>
        </xdr:cNvSpPr>
      </xdr:nvSpPr>
      <xdr:spPr bwMode="auto">
        <a:xfrm>
          <a:off x="8382000" y="1497139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044B0479-BABF-465A-A4A9-70C1A20EBC06}"/>
            </a:ext>
          </a:extLst>
        </xdr:cNvPr>
        <xdr:cNvSpPr>
          <a:spLocks noChangeAspect="1" noChangeArrowheads="1"/>
        </xdr:cNvSpPr>
      </xdr:nvSpPr>
      <xdr:spPr bwMode="auto">
        <a:xfrm>
          <a:off x="8382000" y="1495329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4.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FD0F73B6-AB7E-48AE-AE5D-9B3878C8737A}"/>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570</xdr:row>
      <xdr:rowOff>0</xdr:rowOff>
    </xdr:from>
    <xdr:to>
      <xdr:col>9</xdr:col>
      <xdr:colOff>304800</xdr:colOff>
      <xdr:row>571</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E60B2AEE-C4BC-4765-ACF8-9558E20C10F3}"/>
            </a:ext>
          </a:extLst>
        </xdr:cNvPr>
        <xdr:cNvSpPr>
          <a:spLocks noChangeAspect="1" noChangeArrowheads="1"/>
        </xdr:cNvSpPr>
      </xdr:nvSpPr>
      <xdr:spPr bwMode="auto">
        <a:xfrm>
          <a:off x="8382000" y="1476470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587</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C853BD59-C339-475D-9B7E-B31B6331B0BC}"/>
            </a:ext>
          </a:extLst>
        </xdr:cNvPr>
        <xdr:cNvSpPr>
          <a:spLocks noChangeAspect="1" noChangeArrowheads="1"/>
        </xdr:cNvSpPr>
      </xdr:nvSpPr>
      <xdr:spPr bwMode="auto">
        <a:xfrm>
          <a:off x="8382000" y="1514284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586</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843965F6-2764-4747-A226-729F7EF47CE8}"/>
            </a:ext>
          </a:extLst>
        </xdr:cNvPr>
        <xdr:cNvSpPr>
          <a:spLocks noChangeAspect="1" noChangeArrowheads="1"/>
        </xdr:cNvSpPr>
      </xdr:nvSpPr>
      <xdr:spPr bwMode="auto">
        <a:xfrm>
          <a:off x="8382000" y="1512474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5.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05FDA224-B542-4D14-ABCF-D9B673869313}"/>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573</xdr:row>
      <xdr:rowOff>0</xdr:rowOff>
    </xdr:from>
    <xdr:to>
      <xdr:col>9</xdr:col>
      <xdr:colOff>304800</xdr:colOff>
      <xdr:row>574</xdr:row>
      <xdr:rowOff>132329</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B06D70EF-B1EF-41DB-AB60-D1F0D19F6C3C}"/>
            </a:ext>
          </a:extLst>
        </xdr:cNvPr>
        <xdr:cNvSpPr>
          <a:spLocks noChangeAspect="1" noChangeArrowheads="1"/>
        </xdr:cNvSpPr>
      </xdr:nvSpPr>
      <xdr:spPr bwMode="auto">
        <a:xfrm>
          <a:off x="8382000" y="1486852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590</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5E7D0E6D-CC83-4EC1-A5F8-8F0972E275C7}"/>
            </a:ext>
          </a:extLst>
        </xdr:cNvPr>
        <xdr:cNvSpPr>
          <a:spLocks noChangeAspect="1" noChangeArrowheads="1"/>
        </xdr:cNvSpPr>
      </xdr:nvSpPr>
      <xdr:spPr bwMode="auto">
        <a:xfrm>
          <a:off x="8382000" y="1524666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589</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009E3CFD-F720-4870-B771-1D3C8ACC7BEE}"/>
            </a:ext>
          </a:extLst>
        </xdr:cNvPr>
        <xdr:cNvSpPr>
          <a:spLocks noChangeAspect="1" noChangeArrowheads="1"/>
        </xdr:cNvSpPr>
      </xdr:nvSpPr>
      <xdr:spPr bwMode="auto">
        <a:xfrm>
          <a:off x="8382000" y="1522857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6.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F4BAB4E8-4315-4CC9-8536-7F5B28AB9AF4}"/>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567</xdr:row>
      <xdr:rowOff>0</xdr:rowOff>
    </xdr:from>
    <xdr:to>
      <xdr:col>9</xdr:col>
      <xdr:colOff>304800</xdr:colOff>
      <xdr:row>568</xdr:row>
      <xdr:rowOff>132329</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672DDED9-4383-4E86-A684-4ECE3287F088}"/>
            </a:ext>
          </a:extLst>
        </xdr:cNvPr>
        <xdr:cNvSpPr>
          <a:spLocks noChangeAspect="1" noChangeArrowheads="1"/>
        </xdr:cNvSpPr>
      </xdr:nvSpPr>
      <xdr:spPr bwMode="auto">
        <a:xfrm>
          <a:off x="8382000" y="1464278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584</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1D6ECFDD-927D-4D5D-8032-011D7553DEBC}"/>
            </a:ext>
          </a:extLst>
        </xdr:cNvPr>
        <xdr:cNvSpPr>
          <a:spLocks noChangeAspect="1" noChangeArrowheads="1"/>
        </xdr:cNvSpPr>
      </xdr:nvSpPr>
      <xdr:spPr bwMode="auto">
        <a:xfrm>
          <a:off x="8382000" y="1502092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3645BD45-7920-4384-BAF8-6F4248548950}"/>
            </a:ext>
          </a:extLst>
        </xdr:cNvPr>
        <xdr:cNvSpPr>
          <a:spLocks noChangeAspect="1" noChangeArrowheads="1"/>
        </xdr:cNvSpPr>
      </xdr:nvSpPr>
      <xdr:spPr bwMode="auto">
        <a:xfrm>
          <a:off x="8382000" y="1500282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7.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25DB0871-AE04-49CF-B700-8DF9CF3D13F6}"/>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638</xdr:row>
      <xdr:rowOff>0</xdr:rowOff>
    </xdr:from>
    <xdr:to>
      <xdr:col>9</xdr:col>
      <xdr:colOff>304800</xdr:colOff>
      <xdr:row>639</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85430A81-F5D5-4AD1-BFD6-51A2D3338144}"/>
            </a:ext>
          </a:extLst>
        </xdr:cNvPr>
        <xdr:cNvSpPr>
          <a:spLocks noChangeAspect="1" noChangeArrowheads="1"/>
        </xdr:cNvSpPr>
      </xdr:nvSpPr>
      <xdr:spPr bwMode="auto">
        <a:xfrm>
          <a:off x="8382000" y="14678977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655</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A9574D01-D912-4437-9E76-9670B8FB821C}"/>
            </a:ext>
          </a:extLst>
        </xdr:cNvPr>
        <xdr:cNvSpPr>
          <a:spLocks noChangeAspect="1" noChangeArrowheads="1"/>
        </xdr:cNvSpPr>
      </xdr:nvSpPr>
      <xdr:spPr bwMode="auto">
        <a:xfrm>
          <a:off x="8382000" y="1505712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654</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66D9A20B-E2C2-4BC8-AA73-86ACD1433ABC}"/>
            </a:ext>
          </a:extLst>
        </xdr:cNvPr>
        <xdr:cNvSpPr>
          <a:spLocks noChangeAspect="1" noChangeArrowheads="1"/>
        </xdr:cNvSpPr>
      </xdr:nvSpPr>
      <xdr:spPr bwMode="auto">
        <a:xfrm>
          <a:off x="8382000" y="15039022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8.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6A607FE6-ED67-4BBE-A227-2CE406BD8551}"/>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635</xdr:row>
      <xdr:rowOff>0</xdr:rowOff>
    </xdr:from>
    <xdr:to>
      <xdr:col>9</xdr:col>
      <xdr:colOff>304800</xdr:colOff>
      <xdr:row>636</xdr:row>
      <xdr:rowOff>132330</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A1354EF5-4A2E-4B8A-9EC1-845684EAC801}"/>
            </a:ext>
          </a:extLst>
        </xdr:cNvPr>
        <xdr:cNvSpPr>
          <a:spLocks noChangeAspect="1" noChangeArrowheads="1"/>
        </xdr:cNvSpPr>
      </xdr:nvSpPr>
      <xdr:spPr bwMode="auto">
        <a:xfrm>
          <a:off x="8382000" y="1623250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652</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9739957D-AA8B-4D2A-9522-2595CC6CAA01}"/>
            </a:ext>
          </a:extLst>
        </xdr:cNvPr>
        <xdr:cNvSpPr>
          <a:spLocks noChangeAspect="1" noChangeArrowheads="1"/>
        </xdr:cNvSpPr>
      </xdr:nvSpPr>
      <xdr:spPr bwMode="auto">
        <a:xfrm>
          <a:off x="8382000" y="1661064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651</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8CEE3D5D-C475-46BC-B280-B5F87CE1E0BA}"/>
            </a:ext>
          </a:extLst>
        </xdr:cNvPr>
        <xdr:cNvSpPr>
          <a:spLocks noChangeAspect="1" noChangeArrowheads="1"/>
        </xdr:cNvSpPr>
      </xdr:nvSpPr>
      <xdr:spPr bwMode="auto">
        <a:xfrm>
          <a:off x="8382000" y="1659255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9.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9C76B7F2-656D-4785-8971-65B5B4CF268A}"/>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624</xdr:row>
      <xdr:rowOff>0</xdr:rowOff>
    </xdr:from>
    <xdr:to>
      <xdr:col>9</xdr:col>
      <xdr:colOff>304800</xdr:colOff>
      <xdr:row>625</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6F197C72-23BC-4B65-A968-28183004D8EC}"/>
            </a:ext>
          </a:extLst>
        </xdr:cNvPr>
        <xdr:cNvSpPr>
          <a:spLocks noChangeAspect="1" noChangeArrowheads="1"/>
        </xdr:cNvSpPr>
      </xdr:nvSpPr>
      <xdr:spPr bwMode="auto">
        <a:xfrm>
          <a:off x="8382000" y="1652111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641</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B3D207E4-B148-4A13-BD9D-3001D7D09A92}"/>
            </a:ext>
          </a:extLst>
        </xdr:cNvPr>
        <xdr:cNvSpPr>
          <a:spLocks noChangeAspect="1" noChangeArrowheads="1"/>
        </xdr:cNvSpPr>
      </xdr:nvSpPr>
      <xdr:spPr bwMode="auto">
        <a:xfrm>
          <a:off x="8382000" y="1689925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640</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18179C85-A064-4AC0-9AC4-996D34D7CA2E}"/>
            </a:ext>
          </a:extLst>
        </xdr:cNvPr>
        <xdr:cNvSpPr>
          <a:spLocks noChangeAspect="1" noChangeArrowheads="1"/>
        </xdr:cNvSpPr>
      </xdr:nvSpPr>
      <xdr:spPr bwMode="auto">
        <a:xfrm>
          <a:off x="8382000" y="1688115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0.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009EE99B-AA57-43F6-BE33-E4F0350D7A45}"/>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644</xdr:row>
      <xdr:rowOff>0</xdr:rowOff>
    </xdr:from>
    <xdr:to>
      <xdr:col>9</xdr:col>
      <xdr:colOff>304800</xdr:colOff>
      <xdr:row>645</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B71D8023-81D5-4B01-8477-E6B0F727E78A}"/>
            </a:ext>
          </a:extLst>
        </xdr:cNvPr>
        <xdr:cNvSpPr>
          <a:spLocks noChangeAspect="1" noChangeArrowheads="1"/>
        </xdr:cNvSpPr>
      </xdr:nvSpPr>
      <xdr:spPr bwMode="auto">
        <a:xfrm>
          <a:off x="8382000" y="1623250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661</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F0B9E3AA-0706-4E2F-8D7F-9E3957E5B969}"/>
            </a:ext>
          </a:extLst>
        </xdr:cNvPr>
        <xdr:cNvSpPr>
          <a:spLocks noChangeAspect="1" noChangeArrowheads="1"/>
        </xdr:cNvSpPr>
      </xdr:nvSpPr>
      <xdr:spPr bwMode="auto">
        <a:xfrm>
          <a:off x="8382000" y="1661064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660</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AB3507B5-80EF-4B7A-BF4F-86A370ACD62E}"/>
            </a:ext>
          </a:extLst>
        </xdr:cNvPr>
        <xdr:cNvSpPr>
          <a:spLocks noChangeAspect="1" noChangeArrowheads="1"/>
        </xdr:cNvSpPr>
      </xdr:nvSpPr>
      <xdr:spPr bwMode="auto">
        <a:xfrm>
          <a:off x="8382000" y="1659255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1.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C935FC9F-BB7A-4B49-AA87-09537A3DE7DB}"/>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641</xdr:row>
      <xdr:rowOff>0</xdr:rowOff>
    </xdr:from>
    <xdr:to>
      <xdr:col>9</xdr:col>
      <xdr:colOff>304800</xdr:colOff>
      <xdr:row>642</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FD2BF4F7-2832-45AB-8C3A-F969F51EBA6C}"/>
            </a:ext>
          </a:extLst>
        </xdr:cNvPr>
        <xdr:cNvSpPr>
          <a:spLocks noChangeAspect="1" noChangeArrowheads="1"/>
        </xdr:cNvSpPr>
      </xdr:nvSpPr>
      <xdr:spPr bwMode="auto">
        <a:xfrm>
          <a:off x="8382000" y="1646110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658</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F86164FC-9D8E-4CF1-BFD3-8D1E60EA8FC3}"/>
            </a:ext>
          </a:extLst>
        </xdr:cNvPr>
        <xdr:cNvSpPr>
          <a:spLocks noChangeAspect="1" noChangeArrowheads="1"/>
        </xdr:cNvSpPr>
      </xdr:nvSpPr>
      <xdr:spPr bwMode="auto">
        <a:xfrm>
          <a:off x="8382000" y="1683924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657</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47B31F1B-D1F8-41E5-AFF0-514ED7E70240}"/>
            </a:ext>
          </a:extLst>
        </xdr:cNvPr>
        <xdr:cNvSpPr>
          <a:spLocks noChangeAspect="1" noChangeArrowheads="1"/>
        </xdr:cNvSpPr>
      </xdr:nvSpPr>
      <xdr:spPr bwMode="auto">
        <a:xfrm>
          <a:off x="8382000" y="1682115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2.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E865EF14-EE67-4348-B840-9C16240BE7C9}"/>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635</xdr:row>
      <xdr:rowOff>0</xdr:rowOff>
    </xdr:from>
    <xdr:to>
      <xdr:col>9</xdr:col>
      <xdr:colOff>304800</xdr:colOff>
      <xdr:row>636</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7A376AE0-3A48-42E9-A73E-44C9D09591EF}"/>
            </a:ext>
          </a:extLst>
        </xdr:cNvPr>
        <xdr:cNvSpPr>
          <a:spLocks noChangeAspect="1" noChangeArrowheads="1"/>
        </xdr:cNvSpPr>
      </xdr:nvSpPr>
      <xdr:spPr bwMode="auto">
        <a:xfrm>
          <a:off x="8382000" y="1652111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652</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3D21A70E-0630-4D28-8AD4-96ECF8904FEB}"/>
            </a:ext>
          </a:extLst>
        </xdr:cNvPr>
        <xdr:cNvSpPr>
          <a:spLocks noChangeAspect="1" noChangeArrowheads="1"/>
        </xdr:cNvSpPr>
      </xdr:nvSpPr>
      <xdr:spPr bwMode="auto">
        <a:xfrm>
          <a:off x="8382000" y="1689925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651</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CE1F3CCD-10F1-43C6-AE6F-63938C0857D1}"/>
            </a:ext>
          </a:extLst>
        </xdr:cNvPr>
        <xdr:cNvSpPr>
          <a:spLocks noChangeAspect="1" noChangeArrowheads="1"/>
        </xdr:cNvSpPr>
      </xdr:nvSpPr>
      <xdr:spPr bwMode="auto">
        <a:xfrm>
          <a:off x="8382000" y="1688115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3.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B8A77F2C-0DBC-4CF3-B37E-1E04208D1A7E}"/>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566</xdr:row>
      <xdr:rowOff>0</xdr:rowOff>
    </xdr:from>
    <xdr:to>
      <xdr:col>9</xdr:col>
      <xdr:colOff>304800</xdr:colOff>
      <xdr:row>567</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852D6273-AD6B-4696-A593-2273DFB17937}"/>
            </a:ext>
          </a:extLst>
        </xdr:cNvPr>
        <xdr:cNvSpPr>
          <a:spLocks noChangeAspect="1" noChangeArrowheads="1"/>
        </xdr:cNvSpPr>
      </xdr:nvSpPr>
      <xdr:spPr bwMode="auto">
        <a:xfrm>
          <a:off x="8382000" y="1464278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583</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B373ED9C-B050-4859-9293-D52D18C25C87}"/>
            </a:ext>
          </a:extLst>
        </xdr:cNvPr>
        <xdr:cNvSpPr>
          <a:spLocks noChangeAspect="1" noChangeArrowheads="1"/>
        </xdr:cNvSpPr>
      </xdr:nvSpPr>
      <xdr:spPr bwMode="auto">
        <a:xfrm>
          <a:off x="8382000" y="1502092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582</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90B6D93A-614B-4B7D-A29D-1400D41C64C4}"/>
            </a:ext>
          </a:extLst>
        </xdr:cNvPr>
        <xdr:cNvSpPr>
          <a:spLocks noChangeAspect="1" noChangeArrowheads="1"/>
        </xdr:cNvSpPr>
      </xdr:nvSpPr>
      <xdr:spPr bwMode="auto">
        <a:xfrm>
          <a:off x="8382000" y="1500282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4.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117D6307-9E6D-4D9A-8058-8A7F50A8D829}"/>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570</xdr:row>
      <xdr:rowOff>0</xdr:rowOff>
    </xdr:from>
    <xdr:to>
      <xdr:col>9</xdr:col>
      <xdr:colOff>304800</xdr:colOff>
      <xdr:row>571</xdr:row>
      <xdr:rowOff>132327</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EE0EE1EF-3035-407B-8880-D63D07397576}"/>
            </a:ext>
          </a:extLst>
        </xdr:cNvPr>
        <xdr:cNvSpPr>
          <a:spLocks noChangeAspect="1" noChangeArrowheads="1"/>
        </xdr:cNvSpPr>
      </xdr:nvSpPr>
      <xdr:spPr bwMode="auto">
        <a:xfrm>
          <a:off x="8382000" y="1497520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587</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AE4B69EF-9B5A-4B8C-8450-8B8D6DD280CE}"/>
            </a:ext>
          </a:extLst>
        </xdr:cNvPr>
        <xdr:cNvSpPr>
          <a:spLocks noChangeAspect="1" noChangeArrowheads="1"/>
        </xdr:cNvSpPr>
      </xdr:nvSpPr>
      <xdr:spPr bwMode="auto">
        <a:xfrm>
          <a:off x="8382000" y="1535334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586</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429599DA-85B5-44B2-B801-45BBAA1E8521}"/>
            </a:ext>
          </a:extLst>
        </xdr:cNvPr>
        <xdr:cNvSpPr>
          <a:spLocks noChangeAspect="1" noChangeArrowheads="1"/>
        </xdr:cNvSpPr>
      </xdr:nvSpPr>
      <xdr:spPr bwMode="auto">
        <a:xfrm>
          <a:off x="8382000" y="1533525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5.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DDEB34FB-1D3F-4E4A-9661-2B55DD4139BF}"/>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560</xdr:row>
      <xdr:rowOff>0</xdr:rowOff>
    </xdr:from>
    <xdr:to>
      <xdr:col>9</xdr:col>
      <xdr:colOff>304800</xdr:colOff>
      <xdr:row>561</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7C158E33-5824-4A49-B1BA-6C10FC6BB631}"/>
            </a:ext>
          </a:extLst>
        </xdr:cNvPr>
        <xdr:cNvSpPr>
          <a:spLocks noChangeAspect="1" noChangeArrowheads="1"/>
        </xdr:cNvSpPr>
      </xdr:nvSpPr>
      <xdr:spPr bwMode="auto">
        <a:xfrm>
          <a:off x="8382000" y="1497044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577</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46D8547E-CC49-4E69-AA95-EF8285B732B5}"/>
            </a:ext>
          </a:extLst>
        </xdr:cNvPr>
        <xdr:cNvSpPr>
          <a:spLocks noChangeAspect="1" noChangeArrowheads="1"/>
        </xdr:cNvSpPr>
      </xdr:nvSpPr>
      <xdr:spPr bwMode="auto">
        <a:xfrm>
          <a:off x="8382000" y="1534858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576</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7850E25A-E2AF-4F57-89F3-0BAC9B7A2A97}"/>
            </a:ext>
          </a:extLst>
        </xdr:cNvPr>
        <xdr:cNvSpPr>
          <a:spLocks noChangeAspect="1" noChangeArrowheads="1"/>
        </xdr:cNvSpPr>
      </xdr:nvSpPr>
      <xdr:spPr bwMode="auto">
        <a:xfrm>
          <a:off x="8382000" y="1533048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6.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94056BA6-7D41-4067-8524-CD450BA3CB26}"/>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570</xdr:row>
      <xdr:rowOff>0</xdr:rowOff>
    </xdr:from>
    <xdr:to>
      <xdr:col>9</xdr:col>
      <xdr:colOff>304800</xdr:colOff>
      <xdr:row>571</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F31B7ECE-AEE2-4EED-B53C-DC1E91CF96F5}"/>
            </a:ext>
          </a:extLst>
        </xdr:cNvPr>
        <xdr:cNvSpPr>
          <a:spLocks noChangeAspect="1" noChangeArrowheads="1"/>
        </xdr:cNvSpPr>
      </xdr:nvSpPr>
      <xdr:spPr bwMode="auto">
        <a:xfrm>
          <a:off x="8382000" y="1497044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587</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23782457-39DB-4834-9755-53C8AF31D5FC}"/>
            </a:ext>
          </a:extLst>
        </xdr:cNvPr>
        <xdr:cNvSpPr>
          <a:spLocks noChangeAspect="1" noChangeArrowheads="1"/>
        </xdr:cNvSpPr>
      </xdr:nvSpPr>
      <xdr:spPr bwMode="auto">
        <a:xfrm>
          <a:off x="8382000" y="1534858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586</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42018D98-F4A6-45EA-8BB9-D6AC7E02AC97}"/>
            </a:ext>
          </a:extLst>
        </xdr:cNvPr>
        <xdr:cNvSpPr>
          <a:spLocks noChangeAspect="1" noChangeArrowheads="1"/>
        </xdr:cNvSpPr>
      </xdr:nvSpPr>
      <xdr:spPr bwMode="auto">
        <a:xfrm>
          <a:off x="8382000" y="1533048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7.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E867087F-1967-4FE0-9ABA-167AD14E0F49}"/>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571</xdr:row>
      <xdr:rowOff>0</xdr:rowOff>
    </xdr:from>
    <xdr:to>
      <xdr:col>9</xdr:col>
      <xdr:colOff>304800</xdr:colOff>
      <xdr:row>572</xdr:row>
      <xdr:rowOff>132327</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7127F359-B12F-483C-A64A-47AF3DB3FC53}"/>
            </a:ext>
          </a:extLst>
        </xdr:cNvPr>
        <xdr:cNvSpPr>
          <a:spLocks noChangeAspect="1" noChangeArrowheads="1"/>
        </xdr:cNvSpPr>
      </xdr:nvSpPr>
      <xdr:spPr bwMode="auto">
        <a:xfrm>
          <a:off x="8382000" y="1497044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588</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94B7A1D5-296A-4469-ABE5-0A5ACC77324D}"/>
            </a:ext>
          </a:extLst>
        </xdr:cNvPr>
        <xdr:cNvSpPr>
          <a:spLocks noChangeAspect="1" noChangeArrowheads="1"/>
        </xdr:cNvSpPr>
      </xdr:nvSpPr>
      <xdr:spPr bwMode="auto">
        <a:xfrm>
          <a:off x="8382000" y="1534858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587</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BD4C014B-158E-4F53-AF06-D06012D96B4D}"/>
            </a:ext>
          </a:extLst>
        </xdr:cNvPr>
        <xdr:cNvSpPr>
          <a:spLocks noChangeAspect="1" noChangeArrowheads="1"/>
        </xdr:cNvSpPr>
      </xdr:nvSpPr>
      <xdr:spPr bwMode="auto">
        <a:xfrm>
          <a:off x="8382000" y="1533048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8.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3A6F053B-B559-4FF3-AF3F-99828D0C4B8C}"/>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570</xdr:row>
      <xdr:rowOff>0</xdr:rowOff>
    </xdr:from>
    <xdr:to>
      <xdr:col>9</xdr:col>
      <xdr:colOff>304800</xdr:colOff>
      <xdr:row>571</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417853DF-4C39-4F68-99E0-996CB0F50C52}"/>
            </a:ext>
          </a:extLst>
        </xdr:cNvPr>
        <xdr:cNvSpPr>
          <a:spLocks noChangeAspect="1" noChangeArrowheads="1"/>
        </xdr:cNvSpPr>
      </xdr:nvSpPr>
      <xdr:spPr bwMode="auto">
        <a:xfrm>
          <a:off x="8382000" y="14634210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587</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AC9014BC-BFC0-4E50-B71F-1ACD06193EB4}"/>
            </a:ext>
          </a:extLst>
        </xdr:cNvPr>
        <xdr:cNvSpPr>
          <a:spLocks noChangeAspect="1" noChangeArrowheads="1"/>
        </xdr:cNvSpPr>
      </xdr:nvSpPr>
      <xdr:spPr bwMode="auto">
        <a:xfrm>
          <a:off x="8382000" y="15012352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586</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7837E7E5-5389-45BE-A85F-BC2541ED049A}"/>
            </a:ext>
          </a:extLst>
        </xdr:cNvPr>
        <xdr:cNvSpPr>
          <a:spLocks noChangeAspect="1" noChangeArrowheads="1"/>
        </xdr:cNvSpPr>
      </xdr:nvSpPr>
      <xdr:spPr bwMode="auto">
        <a:xfrm>
          <a:off x="8382000" y="14994255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9.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CA1ED0B6-9D1A-4B9A-BFA1-ED1A93B9E992}"/>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570</xdr:row>
      <xdr:rowOff>0</xdr:rowOff>
    </xdr:from>
    <xdr:to>
      <xdr:col>9</xdr:col>
      <xdr:colOff>304800</xdr:colOff>
      <xdr:row>571</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34055FB7-F88A-4B36-AA7B-335C50BCBC2D}"/>
            </a:ext>
          </a:extLst>
        </xdr:cNvPr>
        <xdr:cNvSpPr>
          <a:spLocks noChangeAspect="1" noChangeArrowheads="1"/>
        </xdr:cNvSpPr>
      </xdr:nvSpPr>
      <xdr:spPr bwMode="auto">
        <a:xfrm>
          <a:off x="8382000" y="1462849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587</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300F93CA-73EC-4E27-BC3E-967DE60B3B34}"/>
            </a:ext>
          </a:extLst>
        </xdr:cNvPr>
        <xdr:cNvSpPr>
          <a:spLocks noChangeAspect="1" noChangeArrowheads="1"/>
        </xdr:cNvSpPr>
      </xdr:nvSpPr>
      <xdr:spPr bwMode="auto">
        <a:xfrm>
          <a:off x="8382000" y="1500663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586</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391ED7F9-4383-4BD9-887E-DBD5AA53A78C}"/>
            </a:ext>
          </a:extLst>
        </xdr:cNvPr>
        <xdr:cNvSpPr>
          <a:spLocks noChangeAspect="1" noChangeArrowheads="1"/>
        </xdr:cNvSpPr>
      </xdr:nvSpPr>
      <xdr:spPr bwMode="auto">
        <a:xfrm>
          <a:off x="8382000" y="1498854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60.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A797A897-8A57-409E-A941-8DCAFCE7C616}"/>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571</xdr:row>
      <xdr:rowOff>0</xdr:rowOff>
    </xdr:from>
    <xdr:to>
      <xdr:col>9</xdr:col>
      <xdr:colOff>304800</xdr:colOff>
      <xdr:row>572</xdr:row>
      <xdr:rowOff>132329</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6A3E8BA2-9DF7-4DC5-925B-2D0EBA7C4C2A}"/>
            </a:ext>
          </a:extLst>
        </xdr:cNvPr>
        <xdr:cNvSpPr>
          <a:spLocks noChangeAspect="1" noChangeArrowheads="1"/>
        </xdr:cNvSpPr>
      </xdr:nvSpPr>
      <xdr:spPr bwMode="auto">
        <a:xfrm>
          <a:off x="8382000" y="1465516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588</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B0C067EB-9D88-4582-A020-F24BA5A3D908}"/>
            </a:ext>
          </a:extLst>
        </xdr:cNvPr>
        <xdr:cNvSpPr>
          <a:spLocks noChangeAspect="1" noChangeArrowheads="1"/>
        </xdr:cNvSpPr>
      </xdr:nvSpPr>
      <xdr:spPr bwMode="auto">
        <a:xfrm>
          <a:off x="8382000" y="1503330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587</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2BEFFA74-181E-481C-91B0-757D19845AD4}"/>
            </a:ext>
          </a:extLst>
        </xdr:cNvPr>
        <xdr:cNvSpPr>
          <a:spLocks noChangeAspect="1" noChangeArrowheads="1"/>
        </xdr:cNvSpPr>
      </xdr:nvSpPr>
      <xdr:spPr bwMode="auto">
        <a:xfrm>
          <a:off x="8382000" y="1501521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61.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F2CC2FD8-B1E2-44FA-B4E8-D3D5E09DE2DD}"/>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570</xdr:row>
      <xdr:rowOff>0</xdr:rowOff>
    </xdr:from>
    <xdr:to>
      <xdr:col>9</xdr:col>
      <xdr:colOff>304800</xdr:colOff>
      <xdr:row>571</xdr:row>
      <xdr:rowOff>132329</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5541FB20-758E-457A-A825-3D83E989C89D}"/>
            </a:ext>
          </a:extLst>
        </xdr:cNvPr>
        <xdr:cNvSpPr>
          <a:spLocks noChangeAspect="1" noChangeArrowheads="1"/>
        </xdr:cNvSpPr>
      </xdr:nvSpPr>
      <xdr:spPr bwMode="auto">
        <a:xfrm>
          <a:off x="8382000" y="1465516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587</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D16AFF4F-4C96-4D49-B381-37CBE1490A2F}"/>
            </a:ext>
          </a:extLst>
        </xdr:cNvPr>
        <xdr:cNvSpPr>
          <a:spLocks noChangeAspect="1" noChangeArrowheads="1"/>
        </xdr:cNvSpPr>
      </xdr:nvSpPr>
      <xdr:spPr bwMode="auto">
        <a:xfrm>
          <a:off x="8382000" y="1503330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586</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9457B40E-1565-4C0B-A8A6-3EE88A5FA9F5}"/>
            </a:ext>
          </a:extLst>
        </xdr:cNvPr>
        <xdr:cNvSpPr>
          <a:spLocks noChangeAspect="1" noChangeArrowheads="1"/>
        </xdr:cNvSpPr>
      </xdr:nvSpPr>
      <xdr:spPr bwMode="auto">
        <a:xfrm>
          <a:off x="8382000" y="1501521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5.bin"/></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6.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7.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9.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2.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23.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24.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25.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26.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27.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28.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9.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30.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31.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32.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33.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34.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35.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36.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37.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38.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65774-CC9B-4BAC-9479-F97A960C63FE}">
  <dimension ref="A1"/>
  <sheetViews>
    <sheetView showGridLines="0" showRowColHeaders="0" zoomScale="90" zoomScaleNormal="90" workbookViewId="0"/>
  </sheetViews>
  <sheetFormatPr defaultRowHeight="14.45"/>
  <sheetData/>
  <pageMargins left="0.511811024" right="0.511811024" top="0.78740157499999996" bottom="0.78740157499999996" header="0.31496062000000002" footer="0.31496062000000002"/>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42219-9EB0-4DF5-A12B-85CAF0C90CF2}">
  <dimension ref="A1:N19"/>
  <sheetViews>
    <sheetView showGridLines="0" showRowColHeaders="0" zoomScale="80" zoomScaleNormal="80" zoomScaleSheetLayoutView="50" workbookViewId="0">
      <selection activeCell="C8" sqref="C8:J8"/>
    </sheetView>
  </sheetViews>
  <sheetFormatPr defaultRowHeight="14.45"/>
  <cols>
    <col min="1" max="1" width="2.85546875" customWidth="1"/>
    <col min="2" max="2" width="7.85546875" customWidth="1"/>
    <col min="5" max="5" width="2.28515625" customWidth="1"/>
    <col min="6" max="13" width="22.42578125" customWidth="1"/>
  </cols>
  <sheetData>
    <row r="1" spans="1:14" ht="45.95" customHeight="1">
      <c r="A1" s="2"/>
      <c r="B1" s="2"/>
      <c r="C1" s="2"/>
      <c r="D1" s="2"/>
      <c r="E1" s="2"/>
      <c r="F1" s="47" t="s">
        <v>0</v>
      </c>
      <c r="G1" s="47" t="s">
        <v>1</v>
      </c>
      <c r="H1" s="47" t="s">
        <v>2</v>
      </c>
      <c r="I1" s="47" t="s">
        <v>3</v>
      </c>
      <c r="J1" s="47" t="s">
        <v>4</v>
      </c>
      <c r="K1" s="47" t="s">
        <v>5</v>
      </c>
      <c r="L1" s="47" t="s">
        <v>6</v>
      </c>
      <c r="M1" s="47" t="s">
        <v>7</v>
      </c>
      <c r="N1" s="2"/>
    </row>
    <row r="2" spans="1:14" ht="18.600000000000001">
      <c r="A2" s="3"/>
      <c r="B2" s="3"/>
      <c r="C2" s="3"/>
      <c r="D2" s="3"/>
      <c r="E2" s="3"/>
      <c r="F2" s="15"/>
      <c r="G2" s="15"/>
      <c r="H2" s="15"/>
      <c r="I2" s="15"/>
      <c r="J2" s="15"/>
      <c r="K2" s="15"/>
      <c r="L2" s="15"/>
      <c r="M2" s="15"/>
      <c r="N2" s="3"/>
    </row>
    <row r="3" spans="1:14" ht="21">
      <c r="A3" s="3"/>
      <c r="C3" s="13" t="s">
        <v>8</v>
      </c>
      <c r="D3" s="10"/>
      <c r="E3" s="10"/>
      <c r="F3" s="10"/>
      <c r="G3" s="10"/>
      <c r="H3" s="10"/>
      <c r="I3" s="10"/>
      <c r="J3" s="10"/>
      <c r="K3" s="10"/>
      <c r="L3" s="10"/>
      <c r="M3" s="10"/>
      <c r="N3" s="10"/>
    </row>
    <row r="4" spans="1:14" ht="21">
      <c r="A4" s="5" t="s">
        <v>0</v>
      </c>
      <c r="B4" s="6">
        <v>3</v>
      </c>
      <c r="C4" s="4"/>
    </row>
    <row r="5" spans="1:14" ht="21.6" thickBot="1">
      <c r="A5" s="3"/>
      <c r="C5" s="14" t="s">
        <v>9</v>
      </c>
      <c r="D5" s="11"/>
      <c r="E5" s="11"/>
      <c r="F5" s="11"/>
      <c r="G5" s="11"/>
      <c r="H5" s="11"/>
      <c r="I5" s="11"/>
      <c r="J5" s="11"/>
      <c r="K5" s="11"/>
      <c r="L5" s="11"/>
      <c r="M5" s="11"/>
      <c r="N5" s="12"/>
    </row>
    <row r="6" spans="1:14">
      <c r="A6" s="5"/>
    </row>
    <row r="7" spans="1:14" ht="157.5" customHeight="1">
      <c r="A7" s="3"/>
      <c r="B7" s="7"/>
      <c r="C7" s="484" t="s">
        <v>10</v>
      </c>
      <c r="D7" s="484"/>
      <c r="E7" s="484"/>
      <c r="F7" s="484"/>
      <c r="G7" s="484"/>
      <c r="H7" s="484"/>
      <c r="I7" s="484"/>
      <c r="J7" s="484"/>
      <c r="K7" s="484"/>
      <c r="L7" s="484"/>
      <c r="M7" s="484"/>
      <c r="N7" s="8"/>
    </row>
    <row r="8" spans="1:14" ht="236.45" customHeight="1">
      <c r="A8" s="5"/>
      <c r="C8" s="484" t="s">
        <v>11</v>
      </c>
      <c r="D8" s="484"/>
      <c r="E8" s="484"/>
      <c r="F8" s="484"/>
      <c r="G8" s="484"/>
      <c r="H8" s="484"/>
      <c r="I8" s="484"/>
      <c r="J8" s="484"/>
      <c r="K8" s="9"/>
      <c r="L8" s="9"/>
      <c r="M8" s="9"/>
    </row>
    <row r="9" spans="1:14" ht="18.600000000000001">
      <c r="A9" s="3"/>
      <c r="C9" s="484"/>
      <c r="D9" s="484"/>
      <c r="E9" s="484"/>
      <c r="F9" s="484"/>
      <c r="G9" s="484"/>
      <c r="H9" s="484"/>
      <c r="I9" s="484"/>
      <c r="J9" s="484"/>
      <c r="K9" s="9"/>
      <c r="L9" s="9"/>
      <c r="M9" s="9"/>
      <c r="N9" s="9"/>
    </row>
    <row r="10" spans="1:14" ht="18.600000000000001">
      <c r="A10" s="5"/>
      <c r="C10" s="484"/>
      <c r="D10" s="484"/>
      <c r="E10" s="484"/>
      <c r="F10" s="484"/>
      <c r="G10" s="484"/>
      <c r="H10" s="484"/>
      <c r="I10" s="484"/>
      <c r="J10" s="484"/>
      <c r="K10" s="9"/>
      <c r="L10" s="9"/>
      <c r="M10" s="9"/>
      <c r="N10" s="9"/>
    </row>
    <row r="11" spans="1:14" ht="18.600000000000001">
      <c r="A11" s="3"/>
      <c r="C11" s="484"/>
      <c r="D11" s="484"/>
      <c r="E11" s="484"/>
      <c r="F11" s="484"/>
      <c r="G11" s="484"/>
      <c r="H11" s="484"/>
      <c r="I11" s="484"/>
      <c r="J11" s="484"/>
      <c r="K11" s="9"/>
      <c r="L11" s="9"/>
      <c r="M11" s="9"/>
      <c r="N11" s="9"/>
    </row>
    <row r="12" spans="1:14" ht="18.600000000000001">
      <c r="A12" s="5"/>
      <c r="C12" s="484"/>
      <c r="D12" s="484"/>
      <c r="E12" s="484"/>
      <c r="F12" s="484"/>
      <c r="G12" s="484"/>
      <c r="H12" s="484"/>
      <c r="I12" s="484"/>
      <c r="J12" s="484"/>
      <c r="K12" s="9"/>
      <c r="L12" s="9"/>
      <c r="M12" s="9"/>
      <c r="N12" s="9"/>
    </row>
    <row r="13" spans="1:14" ht="18.600000000000001">
      <c r="A13" s="3"/>
      <c r="C13" s="484"/>
      <c r="D13" s="484"/>
      <c r="E13" s="484"/>
      <c r="F13" s="484"/>
      <c r="G13" s="484"/>
      <c r="H13" s="484"/>
      <c r="I13" s="484"/>
      <c r="J13" s="484"/>
      <c r="K13" s="9"/>
      <c r="L13" s="9"/>
      <c r="M13" s="9"/>
      <c r="N13" s="9"/>
    </row>
    <row r="14" spans="1:14" ht="15.95" customHeight="1">
      <c r="A14" s="5"/>
      <c r="C14" s="484"/>
      <c r="D14" s="484"/>
      <c r="E14" s="484"/>
      <c r="F14" s="484"/>
      <c r="G14" s="484"/>
      <c r="H14" s="484"/>
      <c r="I14" s="484"/>
      <c r="J14" s="484"/>
      <c r="K14" s="9"/>
      <c r="L14" s="9"/>
      <c r="M14" s="9"/>
      <c r="N14" s="9"/>
    </row>
    <row r="15" spans="1:14" ht="18.600000000000001">
      <c r="A15" s="3"/>
      <c r="C15" s="484"/>
      <c r="D15" s="484"/>
      <c r="E15" s="484"/>
      <c r="F15" s="484"/>
      <c r="G15" s="484"/>
      <c r="H15" s="484"/>
      <c r="I15" s="484"/>
      <c r="J15" s="484"/>
      <c r="N15" s="9"/>
    </row>
    <row r="16" spans="1:14" ht="18.600000000000001">
      <c r="A16" s="5"/>
      <c r="C16" s="484"/>
      <c r="D16" s="484"/>
      <c r="E16" s="484"/>
      <c r="F16" s="484"/>
      <c r="G16" s="484"/>
      <c r="H16" s="484"/>
      <c r="I16" s="484"/>
      <c r="J16" s="484"/>
      <c r="N16" s="9"/>
    </row>
    <row r="17" spans="1:14" ht="18.600000000000001">
      <c r="A17" s="3"/>
      <c r="C17" s="484"/>
      <c r="D17" s="484"/>
      <c r="E17" s="484"/>
      <c r="F17" s="484"/>
      <c r="G17" s="484"/>
      <c r="H17" s="484"/>
      <c r="I17" s="484"/>
      <c r="J17" s="484"/>
      <c r="K17" s="9"/>
      <c r="L17" s="9"/>
      <c r="M17" s="9"/>
      <c r="N17" s="9"/>
    </row>
    <row r="18" spans="1:14" ht="18.600000000000001">
      <c r="A18" s="5"/>
      <c r="C18" s="484"/>
      <c r="D18" s="484"/>
      <c r="E18" s="484"/>
      <c r="F18" s="484"/>
      <c r="G18" s="484"/>
      <c r="H18" s="484"/>
      <c r="I18" s="484"/>
      <c r="J18" s="484"/>
      <c r="K18" s="9"/>
      <c r="L18" s="9"/>
      <c r="M18" s="9"/>
      <c r="N18" s="9"/>
    </row>
    <row r="19" spans="1:14" ht="18.600000000000001">
      <c r="C19" s="484"/>
      <c r="D19" s="484"/>
      <c r="E19" s="484"/>
      <c r="F19" s="484"/>
      <c r="G19" s="484"/>
      <c r="H19" s="484"/>
      <c r="I19" s="484"/>
      <c r="J19" s="484"/>
    </row>
  </sheetData>
  <mergeCells count="13">
    <mergeCell ref="C16:J16"/>
    <mergeCell ref="C17:J17"/>
    <mergeCell ref="C18:J18"/>
    <mergeCell ref="C19:J19"/>
    <mergeCell ref="C7:M7"/>
    <mergeCell ref="C8:J8"/>
    <mergeCell ref="C9:J9"/>
    <mergeCell ref="C10:J10"/>
    <mergeCell ref="C11:J11"/>
    <mergeCell ref="C12:J12"/>
    <mergeCell ref="C13:J13"/>
    <mergeCell ref="C14:J14"/>
    <mergeCell ref="C15:J15"/>
  </mergeCells>
  <hyperlinks>
    <hyperlink ref="A4" location="'ÍNDICE REMISSIVO'!A1" display="Índice" xr:uid="{2CEEDD22-BE42-42B9-B84B-F65CEEAD0756}"/>
    <hyperlink ref="F1" location="ÍNDICE!A1" display="Índice" xr:uid="{32FA232B-929A-4472-882E-0FFA6FDC399B}"/>
    <hyperlink ref="G1" location="'TEMAS MATERIAIS'!A1" display="Temas materiais" xr:uid="{A96606F0-9A10-4350-9367-981FA0812259}"/>
    <hyperlink ref="H1" location="AMBIENTAL!A1" display="Ambiental" xr:uid="{63D2ED78-EE28-4275-B160-F335FECEBE10}"/>
    <hyperlink ref="I1" location="ECONÔMICO!A1" display="Econômico " xr:uid="{4F4201EC-FAA0-4206-9D0C-7B22FD7B2202}"/>
    <hyperlink ref="J1" location="GOVERNANÇA!A1" display="Governança " xr:uid="{D05492B4-D059-4E39-82F1-BF6F90EE4203}"/>
    <hyperlink ref="K1" location="SOCIAL!A1" display="Social " xr:uid="{2011611F-B09C-4C9D-A2E4-4EA045A0E6D5}"/>
    <hyperlink ref="L1" location="GRI!A1" display="GRI" xr:uid="{136BB410-D9B0-446D-8E8A-3664FECF9EFC}"/>
    <hyperlink ref="M1" location="SASB!A1" display="SASB" xr:uid="{C8E6A526-B7E0-45FA-895F-0170EF206128}"/>
  </hyperlinks>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54473-39EB-422F-92C3-E27284E21FA9}">
  <dimension ref="A1:S28"/>
  <sheetViews>
    <sheetView showGridLines="0" showRowColHeaders="0" zoomScale="80" zoomScaleNormal="80" workbookViewId="0">
      <selection activeCell="C19" sqref="C19:M19"/>
    </sheetView>
  </sheetViews>
  <sheetFormatPr defaultRowHeight="14.45"/>
  <cols>
    <col min="1" max="1" width="2.85546875" customWidth="1"/>
    <col min="2" max="2" width="7.85546875" customWidth="1"/>
    <col min="5" max="5" width="2.28515625" customWidth="1"/>
    <col min="6" max="13" width="22.42578125" customWidth="1"/>
  </cols>
  <sheetData>
    <row r="1" spans="1:19" ht="45.95" customHeight="1">
      <c r="A1" s="2"/>
      <c r="B1" s="50" t="e" vm="1">
        <v>#VALUE!</v>
      </c>
      <c r="C1" s="2"/>
      <c r="D1" s="2"/>
      <c r="E1" s="2"/>
      <c r="F1" s="48"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1">
      <c r="A3" s="3"/>
      <c r="C3" s="13" t="s">
        <v>8</v>
      </c>
      <c r="D3" s="10"/>
      <c r="E3" s="10"/>
      <c r="F3" s="10"/>
      <c r="G3" s="10"/>
      <c r="H3" s="10"/>
      <c r="I3" s="10"/>
      <c r="J3" s="10"/>
      <c r="K3" s="10"/>
      <c r="L3" s="10"/>
      <c r="M3" s="10"/>
      <c r="N3" s="10"/>
      <c r="S3" s="21"/>
    </row>
    <row r="4" spans="1:19" ht="21">
      <c r="A4" s="5" t="s">
        <v>0</v>
      </c>
      <c r="B4" s="6">
        <v>3</v>
      </c>
      <c r="C4" s="4"/>
    </row>
    <row r="5" spans="1:19" ht="21.6" thickBot="1">
      <c r="A5" s="3"/>
      <c r="C5" s="14" t="s">
        <v>12</v>
      </c>
      <c r="D5" s="11"/>
      <c r="E5" s="11"/>
      <c r="F5" s="11"/>
      <c r="G5" s="11"/>
      <c r="H5" s="11"/>
      <c r="I5" s="11"/>
      <c r="J5" s="11"/>
      <c r="K5" s="11"/>
      <c r="L5" s="8"/>
      <c r="M5" s="8"/>
      <c r="N5" s="8"/>
    </row>
    <row r="6" spans="1:19">
      <c r="A6" s="5"/>
    </row>
    <row r="7" spans="1:19" ht="21">
      <c r="A7" s="3"/>
      <c r="B7" s="7"/>
      <c r="C7" s="22" t="s">
        <v>13</v>
      </c>
      <c r="D7" s="23"/>
      <c r="E7" s="23"/>
      <c r="F7" s="23"/>
      <c r="G7" s="23"/>
      <c r="H7" s="23"/>
      <c r="I7" s="23"/>
      <c r="J7" s="23"/>
      <c r="K7" s="23"/>
      <c r="L7" s="26"/>
      <c r="M7" s="26"/>
      <c r="N7" s="26"/>
      <c r="O7" s="20"/>
      <c r="P7" s="20"/>
      <c r="Q7" s="20"/>
      <c r="R7" s="20"/>
    </row>
    <row r="8" spans="1:19" ht="44.45" customHeight="1">
      <c r="A8" s="5"/>
      <c r="C8" s="484" t="s">
        <v>14</v>
      </c>
      <c r="D8" s="485"/>
      <c r="E8" s="485"/>
      <c r="F8" s="485"/>
      <c r="G8" s="485"/>
      <c r="H8" s="485"/>
      <c r="I8" s="485"/>
      <c r="J8" s="485"/>
      <c r="K8" s="485"/>
      <c r="L8" s="485"/>
      <c r="M8" s="485"/>
      <c r="N8" s="485"/>
    </row>
    <row r="9" spans="1:19" ht="18.600000000000001">
      <c r="A9" s="3"/>
      <c r="B9" s="7"/>
      <c r="C9" s="22" t="s">
        <v>15</v>
      </c>
      <c r="D9" s="22"/>
      <c r="E9" s="22"/>
      <c r="F9" s="22"/>
      <c r="G9" s="22"/>
      <c r="H9" s="22"/>
      <c r="I9" s="22"/>
      <c r="J9" s="22"/>
      <c r="K9" s="22"/>
      <c r="L9" s="22"/>
      <c r="M9" s="22"/>
      <c r="N9" s="22"/>
      <c r="O9" s="20"/>
      <c r="P9" s="20"/>
      <c r="Q9" s="20"/>
      <c r="R9" s="20"/>
    </row>
    <row r="10" spans="1:19" ht="44.45" customHeight="1">
      <c r="A10" s="5"/>
      <c r="C10" s="484" t="s">
        <v>16</v>
      </c>
      <c r="D10" s="484"/>
      <c r="E10" s="484"/>
      <c r="F10" s="484"/>
      <c r="G10" s="484"/>
      <c r="H10" s="484"/>
      <c r="I10" s="484"/>
      <c r="J10" s="484"/>
      <c r="K10" s="484"/>
      <c r="L10" s="484"/>
      <c r="M10" s="484"/>
      <c r="N10" s="19"/>
    </row>
    <row r="11" spans="1:19" ht="18.600000000000001">
      <c r="A11" s="5"/>
      <c r="C11" s="1"/>
      <c r="D11" s="1"/>
      <c r="E11" s="1"/>
      <c r="F11" s="1"/>
      <c r="G11" s="1"/>
      <c r="H11" s="1"/>
      <c r="I11" s="1"/>
      <c r="J11" s="1"/>
      <c r="K11" s="1"/>
      <c r="L11" s="1"/>
      <c r="M11" s="1"/>
      <c r="N11" s="19"/>
    </row>
    <row r="12" spans="1:19" ht="18.600000000000001">
      <c r="A12" s="3"/>
      <c r="B12" s="7"/>
      <c r="C12" s="22" t="s">
        <v>2</v>
      </c>
      <c r="D12" s="22"/>
      <c r="E12" s="22"/>
      <c r="F12" s="22"/>
      <c r="G12" s="22"/>
      <c r="H12" s="22"/>
      <c r="I12" s="22"/>
      <c r="J12" s="22"/>
      <c r="K12" s="22"/>
      <c r="L12" s="22"/>
      <c r="M12" s="22"/>
      <c r="N12" s="22"/>
      <c r="O12" s="20"/>
      <c r="P12" s="21"/>
      <c r="Q12" s="20"/>
      <c r="R12" s="20"/>
    </row>
    <row r="13" spans="1:19" ht="66.599999999999994" customHeight="1">
      <c r="A13" s="5"/>
      <c r="C13" s="484" t="s">
        <v>17</v>
      </c>
      <c r="D13" s="484"/>
      <c r="E13" s="484"/>
      <c r="F13" s="484"/>
      <c r="G13" s="484"/>
      <c r="H13" s="484"/>
      <c r="I13" s="484"/>
      <c r="J13" s="484"/>
      <c r="K13" s="484"/>
      <c r="L13" s="484"/>
      <c r="M13" s="484"/>
      <c r="N13" s="19"/>
      <c r="S13" s="25"/>
    </row>
    <row r="14" spans="1:19">
      <c r="A14" s="5"/>
      <c r="C14" s="486"/>
      <c r="D14" s="486"/>
      <c r="E14" s="486"/>
      <c r="F14" s="486"/>
      <c r="G14" s="486"/>
      <c r="H14" s="486"/>
      <c r="I14" s="486"/>
      <c r="J14" s="486"/>
      <c r="K14" s="486"/>
      <c r="L14" s="486"/>
      <c r="M14" s="486"/>
      <c r="N14" s="486"/>
    </row>
    <row r="15" spans="1:19" ht="18.600000000000001">
      <c r="A15" s="3"/>
      <c r="B15" s="7"/>
      <c r="C15" s="22" t="s">
        <v>18</v>
      </c>
      <c r="D15" s="22"/>
      <c r="E15" s="22"/>
      <c r="F15" s="22"/>
      <c r="G15" s="22"/>
      <c r="H15" s="22"/>
      <c r="I15" s="22"/>
      <c r="J15" s="22"/>
      <c r="K15" s="22"/>
      <c r="L15" s="22"/>
      <c r="M15" s="22"/>
      <c r="N15" s="22"/>
      <c r="O15" s="20"/>
      <c r="P15" s="20"/>
      <c r="Q15" s="20"/>
      <c r="R15" s="20"/>
    </row>
    <row r="16" spans="1:19" ht="62.45" customHeight="1">
      <c r="A16" s="5"/>
      <c r="C16" s="484" t="s">
        <v>19</v>
      </c>
      <c r="D16" s="484"/>
      <c r="E16" s="484"/>
      <c r="F16" s="484"/>
      <c r="G16" s="484"/>
      <c r="H16" s="484"/>
      <c r="I16" s="484"/>
      <c r="J16" s="484"/>
      <c r="K16" s="484"/>
      <c r="L16" s="484"/>
      <c r="M16" s="484"/>
      <c r="N16" s="19"/>
    </row>
    <row r="17" spans="1:18">
      <c r="A17" s="5"/>
      <c r="C17" s="486"/>
      <c r="D17" s="486"/>
      <c r="E17" s="486"/>
      <c r="F17" s="486"/>
      <c r="G17" s="486"/>
      <c r="H17" s="486"/>
      <c r="I17" s="486"/>
      <c r="J17" s="486"/>
      <c r="K17" s="486"/>
      <c r="L17" s="486"/>
      <c r="M17" s="486"/>
      <c r="N17" s="486"/>
    </row>
    <row r="18" spans="1:18" ht="18.600000000000001">
      <c r="A18" s="3"/>
      <c r="B18" s="7"/>
      <c r="C18" s="22" t="s">
        <v>20</v>
      </c>
      <c r="D18" s="24"/>
      <c r="E18" s="24"/>
      <c r="F18" s="24"/>
      <c r="G18" s="24"/>
      <c r="H18" s="24"/>
      <c r="I18" s="24"/>
      <c r="J18" s="24"/>
      <c r="K18" s="24"/>
      <c r="L18" s="24"/>
      <c r="M18" s="24"/>
      <c r="N18" s="24"/>
      <c r="O18" s="20"/>
      <c r="P18" s="20"/>
      <c r="Q18" s="20"/>
      <c r="R18" s="20"/>
    </row>
    <row r="19" spans="1:18" ht="62.1" customHeight="1">
      <c r="A19" s="5"/>
      <c r="C19" s="484" t="s">
        <v>21</v>
      </c>
      <c r="D19" s="484"/>
      <c r="E19" s="484"/>
      <c r="F19" s="484"/>
      <c r="G19" s="484"/>
      <c r="H19" s="484"/>
      <c r="I19" s="484"/>
      <c r="J19" s="484"/>
      <c r="K19" s="484"/>
      <c r="L19" s="484"/>
      <c r="M19" s="484"/>
      <c r="N19" s="19"/>
    </row>
    <row r="20" spans="1:18" ht="18.600000000000001">
      <c r="A20" s="3"/>
      <c r="B20" s="7"/>
      <c r="C20" s="21"/>
      <c r="D20" s="20"/>
      <c r="E20" s="20"/>
      <c r="F20" s="20"/>
      <c r="G20" s="20"/>
      <c r="H20" s="20"/>
      <c r="I20" s="20"/>
      <c r="J20" s="20"/>
      <c r="K20" s="20"/>
      <c r="L20" s="20"/>
      <c r="M20" s="20"/>
      <c r="N20" s="20"/>
      <c r="O20" s="20"/>
      <c r="P20" s="20"/>
      <c r="Q20" s="20"/>
      <c r="R20" s="20"/>
    </row>
    <row r="21" spans="1:18" ht="18.600000000000001">
      <c r="A21" s="5"/>
      <c r="C21" s="22" t="s">
        <v>6</v>
      </c>
      <c r="D21" s="24"/>
      <c r="E21" s="24"/>
      <c r="F21" s="24"/>
      <c r="G21" s="24"/>
      <c r="H21" s="24"/>
      <c r="I21" s="24"/>
      <c r="J21" s="24"/>
      <c r="K21" s="24"/>
      <c r="L21" s="24"/>
      <c r="M21" s="24"/>
      <c r="N21" s="24"/>
    </row>
    <row r="22" spans="1:18" ht="58.5" customHeight="1">
      <c r="A22" s="3"/>
      <c r="B22" s="7"/>
      <c r="C22" s="484" t="s">
        <v>22</v>
      </c>
      <c r="D22" s="484"/>
      <c r="E22" s="484"/>
      <c r="F22" s="484"/>
      <c r="G22" s="484"/>
      <c r="H22" s="484"/>
      <c r="I22" s="484"/>
      <c r="J22" s="484"/>
      <c r="K22" s="484"/>
      <c r="L22" s="484"/>
      <c r="M22" s="484"/>
      <c r="N22" s="20"/>
      <c r="O22" s="20"/>
      <c r="P22" s="20"/>
      <c r="Q22" s="20"/>
      <c r="R22" s="20"/>
    </row>
    <row r="23" spans="1:18">
      <c r="A23" s="5"/>
      <c r="C23" s="486"/>
      <c r="D23" s="486"/>
      <c r="E23" s="486"/>
      <c r="F23" s="486"/>
      <c r="G23" s="486"/>
      <c r="H23" s="486"/>
      <c r="I23" s="486"/>
      <c r="J23" s="486"/>
      <c r="K23" s="486"/>
      <c r="L23" s="486"/>
      <c r="M23" s="486"/>
      <c r="N23" s="486"/>
    </row>
    <row r="24" spans="1:18" ht="18.600000000000001">
      <c r="A24" s="3"/>
      <c r="B24" s="7"/>
      <c r="C24" s="22" t="s">
        <v>7</v>
      </c>
      <c r="D24" s="24"/>
      <c r="E24" s="24"/>
      <c r="F24" s="24"/>
      <c r="G24" s="24"/>
      <c r="H24" s="24"/>
      <c r="I24" s="24"/>
      <c r="J24" s="24"/>
      <c r="K24" s="24"/>
      <c r="L24" s="24"/>
      <c r="M24" s="24"/>
      <c r="N24" s="24"/>
      <c r="O24" s="20"/>
      <c r="P24" s="20"/>
      <c r="Q24" s="20"/>
      <c r="R24" s="20"/>
    </row>
    <row r="25" spans="1:18" ht="83.1" customHeight="1">
      <c r="A25" s="5"/>
      <c r="C25" s="484" t="s">
        <v>23</v>
      </c>
      <c r="D25" s="484"/>
      <c r="E25" s="484"/>
      <c r="F25" s="484"/>
      <c r="G25" s="484"/>
      <c r="H25" s="484"/>
      <c r="I25" s="484"/>
      <c r="J25" s="484"/>
      <c r="K25" s="484"/>
      <c r="L25" s="484"/>
      <c r="M25" s="484"/>
      <c r="N25" s="1"/>
    </row>
    <row r="26" spans="1:18">
      <c r="C26" s="16"/>
      <c r="D26" s="16"/>
      <c r="E26" s="16"/>
      <c r="F26" s="16"/>
      <c r="G26" s="16"/>
      <c r="H26" s="16"/>
      <c r="I26" s="16"/>
      <c r="J26" s="16"/>
      <c r="K26" s="16"/>
      <c r="L26" s="16"/>
      <c r="M26" s="16"/>
      <c r="N26" s="16"/>
      <c r="O26" s="16"/>
      <c r="P26" s="16"/>
      <c r="Q26" s="16"/>
      <c r="R26" s="16"/>
    </row>
    <row r="27" spans="1:18">
      <c r="C27" s="16"/>
      <c r="D27" s="16"/>
      <c r="E27" s="16"/>
      <c r="F27" s="16"/>
      <c r="G27" s="16"/>
      <c r="H27" s="16"/>
      <c r="I27" s="16"/>
      <c r="J27" s="16"/>
      <c r="K27" s="16"/>
      <c r="L27" s="16"/>
      <c r="M27" s="16"/>
      <c r="N27" s="16"/>
      <c r="O27" s="16"/>
      <c r="P27" s="16"/>
      <c r="Q27" s="16"/>
      <c r="R27" s="16"/>
    </row>
    <row r="28" spans="1:18">
      <c r="C28" s="16"/>
      <c r="D28" s="16"/>
      <c r="E28" s="16"/>
      <c r="F28" s="16"/>
      <c r="G28" s="16"/>
      <c r="H28" s="16"/>
      <c r="I28" s="16"/>
      <c r="J28" s="16"/>
      <c r="K28" s="16"/>
      <c r="L28" s="16"/>
      <c r="M28" s="16"/>
      <c r="N28" s="16"/>
      <c r="O28" s="16"/>
      <c r="P28" s="16"/>
      <c r="Q28" s="16"/>
      <c r="R28" s="16"/>
    </row>
  </sheetData>
  <mergeCells count="10">
    <mergeCell ref="C25:M25"/>
    <mergeCell ref="C8:N8"/>
    <mergeCell ref="C14:N14"/>
    <mergeCell ref="C17:N17"/>
    <mergeCell ref="C23:N23"/>
    <mergeCell ref="C13:M13"/>
    <mergeCell ref="C10:M10"/>
    <mergeCell ref="C16:M16"/>
    <mergeCell ref="C19:M19"/>
    <mergeCell ref="C22:M22"/>
  </mergeCells>
  <hyperlinks>
    <hyperlink ref="A4" location="'ÍNDICE REMISSIVO'!A1" display="Índice" xr:uid="{4F91FF15-B8A1-4700-A17D-B997746E60BD}"/>
    <hyperlink ref="F1" location="ÍNDICE!A1" display="Índice" xr:uid="{A7D69498-709A-4E6A-9FAE-1C04BAF3839A}"/>
    <hyperlink ref="G1" location="'TEMAS MATERIAIS'!A1" display="Temas materiais" xr:uid="{0B997D0D-69DA-447B-B9D3-65D308F12F7E}"/>
    <hyperlink ref="H1" location="AMBIENTAL!A1" display="Ambiental" xr:uid="{55AF793D-BD8E-4CB6-8372-2536B7942FDA}"/>
    <hyperlink ref="I1" location="ECONÔMICO!A1" display="Econômico " xr:uid="{12487758-41E7-47C6-8C27-9C3FC2E171FC}"/>
    <hyperlink ref="J1" location="GOVERNANÇA!A1" display="Governança " xr:uid="{C5EC0341-2F42-4735-8034-F20D988AB047}"/>
    <hyperlink ref="L1" location="GRI!A1" display="GRI" xr:uid="{90006EB3-5F4F-433E-9AF1-D59BB895F280}"/>
    <hyperlink ref="M1" location="SASB!A1" display="SASB" xr:uid="{8AB1D493-8C2A-4BB4-AD8F-2A5E82111836}"/>
    <hyperlink ref="K1" location="SOCIAL!A1" display="Social " xr:uid="{795FAFD6-8536-46C4-B53C-E45136074F41}"/>
    <hyperlink ref="B1" location="INTRODUÇÃO!A1" display="INTRODUÇÃO!A1" xr:uid="{BA3B381E-C8C8-494B-A776-CB4E727F6433}"/>
  </hyperlinks>
  <pageMargins left="0.511811024" right="0.511811024" top="0.78740157499999996" bottom="0.78740157499999996" header="0.31496062000000002" footer="0.31496062000000002"/>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8A7CB5-3216-4003-88FC-427C53BA0683}">
  <dimension ref="A1:S49"/>
  <sheetViews>
    <sheetView showGridLines="0" showRowColHeaders="0" topLeftCell="A5" zoomScale="80" zoomScaleNormal="80" workbookViewId="0">
      <selection activeCell="G41" sqref="G41"/>
    </sheetView>
  </sheetViews>
  <sheetFormatPr defaultRowHeight="14.45"/>
  <cols>
    <col min="1" max="1" width="2.85546875" customWidth="1"/>
    <col min="2" max="2" width="7.85546875" customWidth="1"/>
    <col min="5" max="5" width="2.28515625" customWidth="1"/>
    <col min="6" max="13" width="22.42578125" customWidth="1"/>
  </cols>
  <sheetData>
    <row r="1" spans="1:19" ht="45.95" customHeight="1">
      <c r="A1" s="2"/>
      <c r="B1" s="50" t="e" vm="1">
        <v>#VALUE!</v>
      </c>
      <c r="C1" s="2"/>
      <c r="D1" s="2"/>
      <c r="E1" s="2"/>
      <c r="F1" s="47" t="s">
        <v>0</v>
      </c>
      <c r="G1" s="48"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1">
      <c r="A3" s="3"/>
      <c r="C3" s="13" t="s">
        <v>8</v>
      </c>
      <c r="D3" s="10"/>
      <c r="E3" s="10"/>
      <c r="F3" s="10"/>
      <c r="G3" s="10"/>
      <c r="H3" s="10"/>
      <c r="I3" s="10"/>
      <c r="J3" s="10"/>
      <c r="K3" s="10"/>
      <c r="L3" s="10"/>
      <c r="M3" s="10"/>
      <c r="N3" s="10"/>
      <c r="S3" s="21"/>
    </row>
    <row r="4" spans="1:19" ht="21">
      <c r="A4" s="5" t="s">
        <v>0</v>
      </c>
      <c r="B4" s="6">
        <v>3</v>
      </c>
      <c r="C4" s="4"/>
    </row>
    <row r="5" spans="1:19" ht="21">
      <c r="A5" s="3"/>
      <c r="C5" s="26" t="s">
        <v>13</v>
      </c>
      <c r="D5" s="8"/>
      <c r="E5" s="8"/>
      <c r="F5" s="8"/>
      <c r="G5" s="8"/>
      <c r="H5" s="8"/>
      <c r="I5" s="8"/>
      <c r="J5" s="8"/>
      <c r="K5" s="8"/>
      <c r="L5" s="8"/>
      <c r="M5" s="8"/>
      <c r="N5" s="8"/>
    </row>
    <row r="6" spans="1:19" ht="9" customHeight="1">
      <c r="A6" s="3"/>
      <c r="C6" s="26"/>
      <c r="D6" s="8"/>
      <c r="E6" s="8"/>
      <c r="F6" s="8"/>
      <c r="G6" s="8"/>
      <c r="H6" s="8"/>
      <c r="I6" s="8"/>
      <c r="J6" s="8"/>
      <c r="K6" s="8"/>
      <c r="L6" s="8"/>
      <c r="M6" s="8"/>
      <c r="N6" s="8"/>
    </row>
    <row r="7" spans="1:19" ht="18.600000000000001">
      <c r="A7" s="3"/>
      <c r="B7" s="7"/>
      <c r="C7" s="30" t="s">
        <v>24</v>
      </c>
      <c r="D7" s="30"/>
      <c r="E7" s="30"/>
      <c r="F7" s="30"/>
      <c r="G7" s="30" t="s">
        <v>25</v>
      </c>
      <c r="H7" s="30"/>
      <c r="I7" s="30"/>
      <c r="J7" s="30" t="s">
        <v>26</v>
      </c>
      <c r="K7" s="30"/>
      <c r="L7" s="30"/>
      <c r="M7" s="30"/>
      <c r="N7" s="30"/>
      <c r="O7" s="20"/>
      <c r="P7" s="20"/>
      <c r="Q7" s="20"/>
      <c r="R7" s="20"/>
    </row>
    <row r="8" spans="1:19" ht="18.600000000000001">
      <c r="A8" s="5"/>
      <c r="C8" s="7"/>
      <c r="D8" s="7"/>
      <c r="E8" s="7"/>
      <c r="F8" s="7"/>
      <c r="G8" s="7"/>
      <c r="H8" s="7"/>
      <c r="I8" s="7"/>
      <c r="J8" s="7"/>
      <c r="K8" s="7"/>
      <c r="L8" s="7"/>
      <c r="M8" s="7"/>
      <c r="N8" s="28"/>
    </row>
    <row r="9" spans="1:19" ht="18.600000000000001">
      <c r="A9" s="3"/>
      <c r="B9" s="7"/>
      <c r="C9" s="29" t="s">
        <v>27</v>
      </c>
      <c r="D9" s="29"/>
      <c r="E9" s="29"/>
      <c r="F9" s="29"/>
      <c r="G9" s="29" t="s">
        <v>28</v>
      </c>
      <c r="H9" s="29"/>
      <c r="I9" s="29"/>
      <c r="J9" s="29" t="s">
        <v>29</v>
      </c>
      <c r="K9" s="29"/>
      <c r="L9" s="29"/>
      <c r="M9" s="29"/>
      <c r="N9" s="29"/>
      <c r="O9" s="20"/>
      <c r="P9" s="20"/>
      <c r="Q9" s="20"/>
      <c r="R9" s="20"/>
    </row>
    <row r="10" spans="1:19" ht="18.600000000000001">
      <c r="A10" s="5"/>
      <c r="C10" s="7"/>
      <c r="D10" s="7"/>
      <c r="E10" s="7"/>
      <c r="F10" s="7"/>
      <c r="G10" s="7"/>
      <c r="H10" s="7"/>
      <c r="I10" s="7"/>
      <c r="J10" s="7"/>
      <c r="K10" s="7"/>
      <c r="L10" s="7"/>
      <c r="M10" s="7"/>
      <c r="N10" s="19"/>
    </row>
    <row r="11" spans="1:19" ht="18.600000000000001">
      <c r="A11" s="5"/>
      <c r="C11" s="29" t="s">
        <v>27</v>
      </c>
      <c r="D11" s="29"/>
      <c r="E11" s="29"/>
      <c r="F11" s="29"/>
      <c r="G11" s="29" t="s">
        <v>30</v>
      </c>
      <c r="H11" s="29"/>
      <c r="I11" s="29"/>
      <c r="J11" s="29" t="s">
        <v>31</v>
      </c>
      <c r="K11" s="29"/>
      <c r="L11" s="29"/>
      <c r="M11" s="29"/>
      <c r="N11" s="29"/>
    </row>
    <row r="12" spans="1:19" ht="18.600000000000001">
      <c r="A12" s="3"/>
      <c r="B12" s="7"/>
      <c r="C12" s="7"/>
      <c r="D12" s="7"/>
      <c r="E12" s="7"/>
      <c r="F12" s="7"/>
      <c r="G12" s="7"/>
      <c r="H12" s="7"/>
      <c r="I12" s="7"/>
      <c r="J12" s="7"/>
      <c r="K12" s="7"/>
      <c r="L12" s="7"/>
      <c r="M12" s="7"/>
      <c r="N12" s="7"/>
      <c r="O12" s="20"/>
      <c r="P12" s="21"/>
      <c r="Q12" s="20"/>
      <c r="R12" s="20"/>
    </row>
    <row r="13" spans="1:19" ht="18.600000000000001">
      <c r="A13" s="5"/>
      <c r="C13" s="29" t="s">
        <v>27</v>
      </c>
      <c r="D13" s="29"/>
      <c r="E13" s="29"/>
      <c r="F13" s="29"/>
      <c r="G13" s="29" t="s">
        <v>32</v>
      </c>
      <c r="H13" s="29"/>
      <c r="I13" s="29"/>
      <c r="J13" s="29" t="s">
        <v>33</v>
      </c>
      <c r="K13" s="29"/>
      <c r="L13" s="29"/>
      <c r="M13" s="29"/>
      <c r="N13" s="29"/>
      <c r="S13" s="25"/>
    </row>
    <row r="14" spans="1:19" ht="18.600000000000001">
      <c r="A14" s="5"/>
      <c r="C14" s="7"/>
      <c r="D14" s="7"/>
      <c r="E14" s="7"/>
      <c r="F14" s="7"/>
      <c r="G14" s="7"/>
      <c r="H14" s="7"/>
      <c r="I14" s="7"/>
      <c r="J14" s="7"/>
      <c r="K14" s="7"/>
      <c r="L14" s="7"/>
      <c r="M14" s="7"/>
      <c r="N14" s="7"/>
    </row>
    <row r="15" spans="1:19" ht="18.600000000000001">
      <c r="A15" s="3"/>
      <c r="B15" s="7"/>
      <c r="C15" s="29" t="s">
        <v>27</v>
      </c>
      <c r="D15" s="29"/>
      <c r="E15" s="29"/>
      <c r="F15" s="29"/>
      <c r="G15" s="29" t="s">
        <v>34</v>
      </c>
      <c r="H15" s="29"/>
      <c r="I15" s="29"/>
      <c r="J15" s="29" t="s">
        <v>35</v>
      </c>
      <c r="K15" s="29"/>
      <c r="L15" s="29"/>
      <c r="M15" s="29"/>
      <c r="N15" s="29"/>
      <c r="O15" s="20"/>
      <c r="P15" s="20"/>
      <c r="Q15" s="20"/>
      <c r="R15" s="20"/>
    </row>
    <row r="16" spans="1:19" ht="18.600000000000001">
      <c r="A16" s="5"/>
      <c r="C16" s="7"/>
      <c r="D16" s="7"/>
      <c r="E16" s="7"/>
      <c r="F16" s="7"/>
      <c r="G16" s="7"/>
      <c r="H16" s="7"/>
      <c r="I16" s="7"/>
      <c r="J16" s="7"/>
      <c r="K16" s="7"/>
      <c r="L16" s="7"/>
      <c r="M16" s="7"/>
      <c r="N16" s="7"/>
    </row>
    <row r="17" spans="1:18" ht="18.600000000000001">
      <c r="A17" s="5"/>
      <c r="C17" s="29" t="s">
        <v>27</v>
      </c>
      <c r="D17" s="29"/>
      <c r="E17" s="29"/>
      <c r="F17" s="29"/>
      <c r="G17" s="29" t="s">
        <v>36</v>
      </c>
      <c r="H17" s="29"/>
      <c r="I17" s="29"/>
      <c r="J17" s="29" t="s">
        <v>37</v>
      </c>
      <c r="K17" s="29"/>
      <c r="L17" s="29"/>
      <c r="M17" s="29"/>
      <c r="N17" s="29"/>
    </row>
    <row r="18" spans="1:18" ht="18.600000000000001">
      <c r="A18" s="3"/>
      <c r="B18" s="7"/>
      <c r="C18" s="7"/>
      <c r="D18" s="7"/>
      <c r="E18" s="7"/>
      <c r="F18" s="7"/>
      <c r="G18" s="7"/>
      <c r="H18" s="7"/>
      <c r="I18" s="7"/>
      <c r="J18" s="7"/>
      <c r="K18" s="7"/>
      <c r="L18" s="7"/>
      <c r="M18" s="7"/>
      <c r="N18" s="7"/>
      <c r="O18" s="20"/>
      <c r="P18" s="20"/>
      <c r="Q18" s="20"/>
      <c r="R18" s="20"/>
    </row>
    <row r="19" spans="1:18" ht="18.600000000000001">
      <c r="A19" s="5"/>
      <c r="C19" s="29" t="s">
        <v>27</v>
      </c>
      <c r="D19" s="29"/>
      <c r="E19" s="29"/>
      <c r="F19" s="29"/>
      <c r="G19" s="29" t="s">
        <v>38</v>
      </c>
      <c r="H19" s="29"/>
      <c r="I19" s="29"/>
      <c r="J19" s="29" t="s">
        <v>39</v>
      </c>
      <c r="K19" s="29"/>
      <c r="L19" s="29"/>
      <c r="M19" s="29"/>
      <c r="N19" s="29"/>
    </row>
    <row r="20" spans="1:18" ht="18.600000000000001">
      <c r="A20" s="3"/>
      <c r="B20" s="7"/>
      <c r="C20" s="7"/>
      <c r="D20" s="7"/>
      <c r="E20" s="7"/>
      <c r="F20" s="7"/>
      <c r="G20" s="7"/>
      <c r="H20" s="7"/>
      <c r="I20" s="7"/>
      <c r="J20" s="7"/>
      <c r="K20" s="7"/>
      <c r="L20" s="7"/>
      <c r="M20" s="7"/>
      <c r="N20" s="7"/>
      <c r="O20" s="20"/>
      <c r="P20" s="20"/>
      <c r="Q20" s="20"/>
      <c r="R20" s="20"/>
    </row>
    <row r="21" spans="1:18" ht="18.600000000000001">
      <c r="A21" s="5"/>
      <c r="C21" s="29" t="s">
        <v>27</v>
      </c>
      <c r="D21" s="29"/>
      <c r="E21" s="29"/>
      <c r="F21" s="29"/>
      <c r="G21" s="29" t="s">
        <v>40</v>
      </c>
      <c r="H21" s="29"/>
      <c r="I21" s="29"/>
      <c r="J21" s="29" t="s">
        <v>41</v>
      </c>
      <c r="K21" s="29"/>
      <c r="L21" s="29"/>
      <c r="M21" s="29"/>
      <c r="N21" s="29"/>
    </row>
    <row r="22" spans="1:18" ht="18.600000000000001">
      <c r="A22" s="3"/>
      <c r="B22" s="7"/>
      <c r="C22" s="7"/>
      <c r="D22" s="7"/>
      <c r="E22" s="7"/>
      <c r="F22" s="7"/>
      <c r="G22" s="7"/>
      <c r="H22" s="7"/>
      <c r="I22" s="7"/>
      <c r="J22" s="7"/>
      <c r="K22" s="7"/>
      <c r="L22" s="7"/>
      <c r="M22" s="7"/>
      <c r="N22" s="7"/>
      <c r="O22" s="20"/>
      <c r="P22" s="20"/>
      <c r="Q22" s="20"/>
      <c r="R22" s="20"/>
    </row>
    <row r="23" spans="1:18" ht="18.600000000000001">
      <c r="A23" s="5"/>
      <c r="C23" s="29" t="s">
        <v>27</v>
      </c>
      <c r="D23" s="29"/>
      <c r="E23" s="29"/>
      <c r="F23" s="29"/>
      <c r="G23" s="29" t="s">
        <v>42</v>
      </c>
      <c r="H23" s="29"/>
      <c r="I23" s="29"/>
      <c r="J23" s="29" t="s">
        <v>43</v>
      </c>
      <c r="K23" s="29"/>
      <c r="L23" s="29"/>
      <c r="M23" s="29"/>
      <c r="N23" s="29"/>
    </row>
    <row r="24" spans="1:18" ht="18.600000000000001">
      <c r="A24" s="3"/>
      <c r="B24" s="7"/>
      <c r="C24" s="7"/>
      <c r="D24" s="7"/>
      <c r="E24" s="7"/>
      <c r="F24" s="7"/>
      <c r="G24" s="7"/>
      <c r="H24" s="7"/>
      <c r="I24" s="7"/>
      <c r="J24" s="7"/>
      <c r="K24" s="7"/>
      <c r="L24" s="7"/>
      <c r="M24" s="7"/>
      <c r="N24" s="7"/>
      <c r="O24" s="20"/>
      <c r="P24" s="20"/>
      <c r="Q24" s="20"/>
      <c r="R24" s="20"/>
    </row>
    <row r="25" spans="1:18" ht="18.600000000000001">
      <c r="A25" s="5"/>
      <c r="C25" s="29" t="s">
        <v>20</v>
      </c>
      <c r="D25" s="29"/>
      <c r="E25" s="29"/>
      <c r="F25" s="29"/>
      <c r="G25" s="29" t="s">
        <v>44</v>
      </c>
      <c r="H25" s="29"/>
      <c r="I25" s="29"/>
      <c r="J25" s="29" t="s">
        <v>45</v>
      </c>
      <c r="K25" s="29"/>
      <c r="L25" s="29"/>
      <c r="M25" s="29"/>
      <c r="N25" s="29"/>
    </row>
    <row r="26" spans="1:18" ht="18.600000000000001">
      <c r="C26" s="7"/>
      <c r="D26" s="7"/>
      <c r="E26" s="7"/>
      <c r="F26" s="7"/>
      <c r="G26" s="7"/>
      <c r="H26" s="7"/>
      <c r="I26" s="7"/>
      <c r="J26" s="7"/>
      <c r="K26" s="7"/>
      <c r="L26" s="7"/>
      <c r="M26" s="7"/>
      <c r="N26" s="7"/>
      <c r="O26" s="16"/>
      <c r="P26" s="16"/>
      <c r="Q26" s="16"/>
      <c r="R26" s="16"/>
    </row>
    <row r="27" spans="1:18" ht="18.600000000000001">
      <c r="C27" s="29" t="s">
        <v>20</v>
      </c>
      <c r="D27" s="29"/>
      <c r="E27" s="29"/>
      <c r="F27" s="29"/>
      <c r="G27" s="29" t="s">
        <v>46</v>
      </c>
      <c r="H27" s="29"/>
      <c r="I27" s="29"/>
      <c r="J27" s="29" t="s">
        <v>47</v>
      </c>
      <c r="K27" s="29"/>
      <c r="L27" s="29"/>
      <c r="M27" s="29"/>
      <c r="N27" s="29"/>
      <c r="O27" s="16"/>
      <c r="P27" s="16"/>
      <c r="Q27" s="16"/>
      <c r="R27" s="16"/>
    </row>
    <row r="28" spans="1:18" ht="18.600000000000001">
      <c r="C28" s="7"/>
      <c r="D28" s="7"/>
      <c r="E28" s="7"/>
      <c r="F28" s="7"/>
      <c r="G28" s="7"/>
      <c r="H28" s="7"/>
      <c r="I28" s="7"/>
      <c r="J28" s="7"/>
      <c r="K28" s="7"/>
      <c r="L28" s="7"/>
      <c r="M28" s="7"/>
      <c r="N28" s="7"/>
      <c r="O28" s="16"/>
      <c r="P28" s="16"/>
      <c r="Q28" s="16"/>
      <c r="R28" s="16"/>
    </row>
    <row r="29" spans="1:18" ht="18.600000000000001">
      <c r="C29" s="29" t="s">
        <v>20</v>
      </c>
      <c r="D29" s="29"/>
      <c r="E29" s="29"/>
      <c r="F29" s="29"/>
      <c r="G29" s="29" t="s">
        <v>48</v>
      </c>
      <c r="H29" s="29"/>
      <c r="I29" s="29"/>
      <c r="J29" s="29" t="s">
        <v>49</v>
      </c>
      <c r="K29" s="29"/>
      <c r="L29" s="29"/>
      <c r="M29" s="29"/>
      <c r="N29" s="29"/>
    </row>
    <row r="30" spans="1:18" ht="18.600000000000001">
      <c r="C30" s="7"/>
      <c r="D30" s="7"/>
      <c r="E30" s="7"/>
      <c r="F30" s="7"/>
      <c r="G30" s="7"/>
      <c r="H30" s="7"/>
      <c r="I30" s="7"/>
      <c r="J30" s="7"/>
      <c r="K30" s="7"/>
      <c r="L30" s="7"/>
      <c r="M30" s="7"/>
      <c r="N30" s="7"/>
    </row>
    <row r="31" spans="1:18" ht="18.600000000000001">
      <c r="C31" s="29" t="s">
        <v>20</v>
      </c>
      <c r="D31" s="29"/>
      <c r="E31" s="29"/>
      <c r="F31" s="29"/>
      <c r="G31" s="29" t="s">
        <v>50</v>
      </c>
      <c r="H31" s="29"/>
      <c r="I31" s="29"/>
      <c r="J31" s="29" t="s">
        <v>51</v>
      </c>
      <c r="K31" s="29"/>
      <c r="L31" s="29"/>
      <c r="M31" s="29"/>
      <c r="N31" s="29"/>
    </row>
    <row r="32" spans="1:18" ht="18.600000000000001">
      <c r="C32" s="7"/>
      <c r="D32" s="7"/>
      <c r="E32" s="7"/>
      <c r="F32" s="7"/>
      <c r="G32" s="7"/>
      <c r="H32" s="7"/>
      <c r="I32" s="7"/>
      <c r="J32" s="7"/>
      <c r="K32" s="7"/>
      <c r="L32" s="7"/>
      <c r="M32" s="7"/>
      <c r="N32" s="7"/>
    </row>
    <row r="33" spans="3:14" ht="18.600000000000001">
      <c r="C33" s="29" t="s">
        <v>20</v>
      </c>
      <c r="D33" s="29"/>
      <c r="E33" s="29"/>
      <c r="F33" s="29"/>
      <c r="G33" s="29" t="s">
        <v>52</v>
      </c>
      <c r="H33" s="29"/>
      <c r="I33" s="29"/>
      <c r="J33" s="29" t="s">
        <v>53</v>
      </c>
      <c r="K33" s="29"/>
      <c r="L33" s="29"/>
      <c r="M33" s="29"/>
      <c r="N33" s="29"/>
    </row>
    <row r="34" spans="3:14" ht="18.600000000000001">
      <c r="C34" s="7"/>
      <c r="D34" s="7"/>
      <c r="E34" s="7"/>
      <c r="F34" s="7"/>
      <c r="G34" s="7"/>
      <c r="H34" s="7"/>
      <c r="I34" s="7"/>
      <c r="J34" s="7"/>
      <c r="K34" s="7"/>
      <c r="L34" s="7"/>
      <c r="M34" s="7"/>
      <c r="N34" s="7"/>
    </row>
    <row r="35" spans="3:14" ht="18.600000000000001">
      <c r="C35" s="29" t="s">
        <v>15</v>
      </c>
      <c r="D35" s="29"/>
      <c r="E35" s="29"/>
      <c r="F35" s="29"/>
      <c r="G35" s="29" t="s">
        <v>54</v>
      </c>
      <c r="H35" s="29"/>
      <c r="I35" s="29"/>
      <c r="J35" s="29" t="s">
        <v>55</v>
      </c>
      <c r="K35" s="29"/>
      <c r="L35" s="29"/>
      <c r="M35" s="29"/>
      <c r="N35" s="29"/>
    </row>
    <row r="36" spans="3:14" ht="18.600000000000001">
      <c r="C36" s="7"/>
      <c r="D36" s="7"/>
      <c r="E36" s="7"/>
      <c r="F36" s="7"/>
      <c r="G36" s="7"/>
      <c r="H36" s="7"/>
      <c r="I36" s="7"/>
      <c r="J36" s="7"/>
      <c r="K36" s="7"/>
      <c r="L36" s="7"/>
      <c r="M36" s="7"/>
      <c r="N36" s="7"/>
    </row>
    <row r="37" spans="3:14" ht="18.600000000000001">
      <c r="C37" s="29" t="s">
        <v>15</v>
      </c>
      <c r="D37" s="29"/>
      <c r="E37" s="29"/>
      <c r="F37" s="29"/>
      <c r="G37" s="29" t="s">
        <v>56</v>
      </c>
      <c r="H37" s="29"/>
      <c r="I37" s="29"/>
      <c r="J37" s="29"/>
      <c r="K37" s="29"/>
      <c r="L37" s="29"/>
      <c r="M37" s="29"/>
      <c r="N37" s="29"/>
    </row>
    <row r="38" spans="3:14" ht="18.600000000000001">
      <c r="C38" s="7"/>
      <c r="D38" s="7"/>
      <c r="E38" s="7"/>
      <c r="F38" s="7"/>
      <c r="G38" s="7"/>
      <c r="H38" s="7"/>
      <c r="I38" s="7"/>
      <c r="J38" s="7"/>
      <c r="K38" s="7"/>
      <c r="L38" s="7"/>
      <c r="M38" s="7"/>
      <c r="N38" s="7"/>
    </row>
    <row r="39" spans="3:14" ht="18.600000000000001">
      <c r="C39" s="29" t="s">
        <v>15</v>
      </c>
      <c r="D39" s="29"/>
      <c r="E39" s="29"/>
      <c r="F39" s="29"/>
      <c r="G39" s="29" t="s">
        <v>57</v>
      </c>
      <c r="H39" s="29"/>
      <c r="I39" s="29"/>
      <c r="J39" s="29" t="s">
        <v>58</v>
      </c>
      <c r="K39" s="29"/>
      <c r="L39" s="29"/>
      <c r="M39" s="29"/>
      <c r="N39" s="29"/>
    </row>
    <row r="40" spans="3:14" ht="18.600000000000001">
      <c r="C40" s="7"/>
      <c r="D40" s="7"/>
      <c r="E40" s="7"/>
      <c r="F40" s="7"/>
      <c r="G40" s="7"/>
      <c r="H40" s="7"/>
      <c r="I40" s="7"/>
      <c r="J40" s="7"/>
      <c r="K40" s="7"/>
      <c r="L40" s="7"/>
      <c r="M40" s="7"/>
      <c r="N40" s="7"/>
    </row>
    <row r="41" spans="3:14" ht="18.600000000000001">
      <c r="C41" s="29" t="s">
        <v>15</v>
      </c>
      <c r="D41" s="29"/>
      <c r="E41" s="29"/>
      <c r="F41" s="29"/>
      <c r="G41" s="29" t="s">
        <v>59</v>
      </c>
      <c r="H41" s="29"/>
      <c r="I41" s="29"/>
      <c r="J41" s="29" t="s">
        <v>60</v>
      </c>
      <c r="K41" s="29"/>
      <c r="L41" s="29"/>
      <c r="M41" s="29"/>
      <c r="N41" s="29"/>
    </row>
    <row r="42" spans="3:14" ht="18.600000000000001">
      <c r="C42" s="7"/>
      <c r="D42" s="7"/>
      <c r="E42" s="7"/>
      <c r="F42" s="7"/>
      <c r="G42" s="7"/>
      <c r="H42" s="7"/>
      <c r="I42" s="7"/>
      <c r="J42" s="7"/>
      <c r="K42" s="7"/>
      <c r="L42" s="7"/>
      <c r="M42" s="7"/>
      <c r="N42" s="7"/>
    </row>
    <row r="43" spans="3:14" ht="18.600000000000001">
      <c r="C43" s="29" t="s">
        <v>15</v>
      </c>
      <c r="D43" s="29"/>
      <c r="E43" s="29"/>
      <c r="F43" s="29"/>
      <c r="G43" s="29" t="s">
        <v>61</v>
      </c>
      <c r="H43" s="29"/>
      <c r="I43" s="29"/>
      <c r="J43" s="29" t="s">
        <v>55</v>
      </c>
      <c r="K43" s="29"/>
      <c r="L43" s="29"/>
      <c r="M43" s="29"/>
      <c r="N43" s="29"/>
    </row>
    <row r="44" spans="3:14" ht="18.600000000000001">
      <c r="C44" s="7"/>
      <c r="D44" s="7"/>
      <c r="E44" s="7"/>
      <c r="F44" s="7"/>
      <c r="G44" s="7"/>
      <c r="H44" s="7"/>
      <c r="I44" s="7"/>
      <c r="J44" s="7"/>
      <c r="K44" s="7"/>
      <c r="L44" s="7"/>
      <c r="M44" s="7"/>
      <c r="N44" s="7"/>
    </row>
    <row r="45" spans="3:14" ht="18.600000000000001">
      <c r="C45" s="29" t="s">
        <v>18</v>
      </c>
      <c r="D45" s="29"/>
      <c r="E45" s="29"/>
      <c r="F45" s="29"/>
      <c r="G45" s="29" t="s">
        <v>62</v>
      </c>
      <c r="H45" s="29"/>
      <c r="I45" s="29"/>
      <c r="J45" s="29" t="s">
        <v>63</v>
      </c>
      <c r="K45" s="29"/>
      <c r="L45" s="29"/>
      <c r="M45" s="29"/>
      <c r="N45" s="29"/>
    </row>
    <row r="46" spans="3:14" ht="18.600000000000001">
      <c r="C46" s="7"/>
      <c r="D46" s="7"/>
      <c r="E46" s="7"/>
      <c r="F46" s="7"/>
      <c r="G46" s="7"/>
      <c r="H46" s="7"/>
      <c r="I46" s="7"/>
      <c r="J46" s="7"/>
      <c r="K46" s="7"/>
      <c r="L46" s="7"/>
      <c r="M46" s="7"/>
      <c r="N46" s="7"/>
    </row>
    <row r="47" spans="3:14" ht="18.600000000000001">
      <c r="C47" s="29" t="s">
        <v>18</v>
      </c>
      <c r="D47" s="29"/>
      <c r="E47" s="29"/>
      <c r="F47" s="29"/>
      <c r="G47" s="29" t="s">
        <v>64</v>
      </c>
      <c r="H47" s="29"/>
      <c r="I47" s="29"/>
      <c r="J47" s="29" t="s">
        <v>65</v>
      </c>
      <c r="K47" s="29"/>
      <c r="L47" s="29"/>
      <c r="M47" s="29"/>
      <c r="N47" s="29"/>
    </row>
    <row r="48" spans="3:14" ht="18.600000000000001">
      <c r="C48" s="7"/>
      <c r="D48" s="7"/>
      <c r="E48" s="7"/>
      <c r="F48" s="7"/>
      <c r="G48" s="7"/>
      <c r="H48" s="7"/>
      <c r="I48" s="7"/>
      <c r="J48" s="7"/>
      <c r="K48" s="7"/>
      <c r="L48" s="7"/>
      <c r="M48" s="7"/>
      <c r="N48" s="7"/>
    </row>
    <row r="49" spans="3:14" ht="18.600000000000001">
      <c r="C49" s="29" t="s">
        <v>18</v>
      </c>
      <c r="D49" s="29"/>
      <c r="E49" s="29"/>
      <c r="F49" s="29"/>
      <c r="G49" s="29" t="s">
        <v>66</v>
      </c>
      <c r="H49" s="29"/>
      <c r="I49" s="29"/>
      <c r="J49" s="29" t="s">
        <v>67</v>
      </c>
      <c r="K49" s="29"/>
      <c r="L49" s="29"/>
      <c r="M49" s="29"/>
      <c r="N49" s="29"/>
    </row>
  </sheetData>
  <hyperlinks>
    <hyperlink ref="A4" location="'ÍNDICE REMISSIVO'!A1" display="Índice" xr:uid="{A6369728-C6DD-4183-8CA2-2C74B5B81B70}"/>
    <hyperlink ref="F1" location="ÍNDICE!A1" display="Índice" xr:uid="{F87A6486-00C9-4DE2-A325-3AE61843832B}"/>
    <hyperlink ref="G1" location="'TEMAS MATERIAIS'!A1" display="Temas materiais" xr:uid="{6C9D1A6E-99D6-41E4-A437-5BEEE3DEB4D4}"/>
    <hyperlink ref="H1" location="AMBIENTAL!A1" display="Ambiental" xr:uid="{F945E01E-F810-45FF-A1CC-092C7705DBD0}"/>
    <hyperlink ref="I1" location="ECONÔMICO!A1" display="Econômico " xr:uid="{B26A92E8-6EAE-4E14-AE40-681B5580F8B8}"/>
    <hyperlink ref="J1" location="GOVERNANÇA!A1" display="Governança " xr:uid="{2672B53B-6396-4630-B0CA-A44A723AF88F}"/>
    <hyperlink ref="L1" location="GRI!A1" display="GRI" xr:uid="{9A8A5EFF-2134-44C8-A752-2BF1442F312A}"/>
    <hyperlink ref="M1" location="SASB!A1" display="SASB" xr:uid="{524E15AD-9DC6-4C7F-AF87-D4CF8C83ED9C}"/>
    <hyperlink ref="K1" location="SOCIAL!A1" display="Social " xr:uid="{833CFA99-7CCC-434B-AC5A-9476CAA58022}"/>
    <hyperlink ref="B1" location="INTRODUÇÃO!A1" display="INTRODUÇÃO!A1" xr:uid="{FA3F2C53-5273-4CBF-9736-36EF077F2DDA}"/>
  </hyperlinks>
  <pageMargins left="0.511811024" right="0.511811024" top="0.78740157499999996" bottom="0.78740157499999996" header="0.31496062000000002" footer="0.31496062000000002"/>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C80C8-0754-4287-8DC9-2DD60E06AA05}">
  <dimension ref="A1:S89"/>
  <sheetViews>
    <sheetView showGridLines="0" showRowColHeaders="0" zoomScale="80" zoomScaleNormal="80" workbookViewId="0">
      <selection activeCell="I1" sqref="I1"/>
    </sheetView>
  </sheetViews>
  <sheetFormatPr defaultRowHeight="14.45"/>
  <cols>
    <col min="1" max="1" width="2.85546875" customWidth="1"/>
    <col min="2" max="2" width="7.85546875" customWidth="1"/>
    <col min="5" max="5" width="2.28515625" customWidth="1"/>
    <col min="6" max="13" width="22.42578125" customWidth="1"/>
  </cols>
  <sheetData>
    <row r="1" spans="1:19" ht="45.95" customHeight="1">
      <c r="A1" s="2"/>
      <c r="B1" s="50" t="e" vm="1">
        <v>#VALUE!</v>
      </c>
      <c r="C1" s="2"/>
      <c r="D1" s="2"/>
      <c r="E1" s="2"/>
      <c r="F1" s="47" t="s">
        <v>0</v>
      </c>
      <c r="G1" s="47" t="s">
        <v>1</v>
      </c>
      <c r="H1" s="48"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1">
      <c r="A3" s="3"/>
      <c r="C3" s="13" t="s">
        <v>8</v>
      </c>
      <c r="D3" s="10"/>
      <c r="E3" s="10"/>
      <c r="F3" s="10"/>
      <c r="G3" s="10"/>
      <c r="H3" s="10"/>
      <c r="I3" s="10"/>
      <c r="J3" s="10"/>
      <c r="K3" s="10"/>
      <c r="L3" s="10"/>
      <c r="M3" s="10"/>
      <c r="N3" s="10"/>
      <c r="S3" s="21"/>
    </row>
    <row r="4" spans="1:19" ht="9.6" customHeight="1">
      <c r="A4" s="5" t="s">
        <v>0</v>
      </c>
      <c r="B4" s="6">
        <v>3</v>
      </c>
      <c r="C4" s="4"/>
    </row>
    <row r="5" spans="1:19" ht="31.5" customHeight="1">
      <c r="A5" s="3"/>
      <c r="D5" s="37" t="s">
        <v>2</v>
      </c>
      <c r="E5" s="36"/>
      <c r="F5" s="36"/>
      <c r="G5" s="8"/>
      <c r="H5" s="8"/>
      <c r="I5" s="8"/>
      <c r="J5" s="8"/>
      <c r="K5" s="8"/>
      <c r="L5" s="8"/>
      <c r="M5" s="8"/>
      <c r="N5" s="8"/>
    </row>
    <row r="6" spans="1:19" ht="9" customHeight="1">
      <c r="A6" s="3"/>
      <c r="C6" s="26"/>
      <c r="D6" s="8"/>
      <c r="E6" s="8"/>
      <c r="F6" s="8"/>
      <c r="G6" s="8"/>
      <c r="H6" s="8"/>
      <c r="I6" s="8"/>
      <c r="J6" s="8"/>
      <c r="K6" s="8"/>
      <c r="L6" s="8"/>
      <c r="M6" s="8"/>
      <c r="N6" s="8"/>
    </row>
    <row r="7" spans="1:19" ht="18.600000000000001">
      <c r="A7" s="3"/>
      <c r="B7" s="7"/>
      <c r="C7" s="30" t="s">
        <v>68</v>
      </c>
      <c r="D7" s="30"/>
      <c r="E7" s="30"/>
      <c r="F7" s="30"/>
      <c r="G7" s="30" t="s">
        <v>69</v>
      </c>
      <c r="H7" s="30"/>
      <c r="I7" s="30"/>
      <c r="J7" s="30"/>
      <c r="K7" s="30"/>
      <c r="L7" s="30"/>
      <c r="M7" s="30"/>
      <c r="N7" s="30"/>
      <c r="O7" s="20"/>
      <c r="P7" s="20"/>
      <c r="Q7" s="20"/>
      <c r="R7" s="20"/>
    </row>
    <row r="8" spans="1:19" ht="18.600000000000001">
      <c r="A8" s="5"/>
      <c r="C8" s="7"/>
      <c r="D8" s="7"/>
      <c r="E8" s="7"/>
      <c r="F8" s="7"/>
      <c r="G8" s="7"/>
      <c r="H8" s="7"/>
      <c r="I8" s="7"/>
      <c r="J8" s="7"/>
      <c r="K8" s="7"/>
      <c r="L8" s="7"/>
      <c r="M8" s="7"/>
      <c r="N8" s="28"/>
    </row>
    <row r="9" spans="1:19" ht="18.600000000000001">
      <c r="A9" s="5"/>
      <c r="C9" s="29" t="s">
        <v>70</v>
      </c>
      <c r="D9" s="29"/>
      <c r="E9" s="29"/>
      <c r="F9" s="29"/>
      <c r="G9" s="29" t="s">
        <v>71</v>
      </c>
      <c r="H9" s="29"/>
      <c r="I9" s="29"/>
      <c r="J9" s="29"/>
      <c r="K9" s="29"/>
      <c r="L9" s="29"/>
      <c r="M9" s="29"/>
      <c r="N9" s="29"/>
      <c r="O9" s="33"/>
      <c r="P9" s="34"/>
    </row>
    <row r="10" spans="1:19" ht="18.600000000000001">
      <c r="A10" s="3"/>
      <c r="B10" s="7"/>
      <c r="C10" s="7"/>
      <c r="D10" s="7"/>
      <c r="E10" s="7"/>
      <c r="F10" s="7"/>
      <c r="G10" s="7"/>
      <c r="H10" s="7"/>
      <c r="I10" s="7"/>
      <c r="J10" s="7"/>
      <c r="K10" s="7"/>
      <c r="L10" s="7"/>
      <c r="M10" s="7"/>
      <c r="N10" s="28"/>
      <c r="O10" s="7"/>
      <c r="P10" s="7"/>
      <c r="Q10" s="20"/>
      <c r="R10" s="20"/>
    </row>
    <row r="11" spans="1:19" ht="18.600000000000001">
      <c r="A11" s="5"/>
      <c r="C11" s="29" t="s">
        <v>72</v>
      </c>
      <c r="D11" s="29"/>
      <c r="E11" s="29"/>
      <c r="F11" s="29"/>
      <c r="G11" s="29" t="s">
        <v>73</v>
      </c>
      <c r="H11" s="29"/>
      <c r="I11" s="29"/>
      <c r="J11" s="29"/>
      <c r="K11" s="29"/>
      <c r="L11" s="29"/>
      <c r="M11" s="29"/>
      <c r="N11" s="29"/>
      <c r="O11" s="35"/>
      <c r="P11" s="35"/>
      <c r="S11" s="25"/>
    </row>
    <row r="12" spans="1:19" ht="18.600000000000001">
      <c r="A12" s="5"/>
      <c r="C12" s="7"/>
      <c r="D12" s="7"/>
      <c r="E12" s="7"/>
      <c r="F12" s="7"/>
      <c r="G12" s="7"/>
      <c r="H12" s="7"/>
      <c r="I12" s="7"/>
      <c r="J12" s="7"/>
      <c r="K12" s="7"/>
      <c r="L12" s="7"/>
      <c r="M12" s="7"/>
      <c r="N12" s="28"/>
      <c r="O12" s="7"/>
      <c r="P12" s="7"/>
    </row>
    <row r="13" spans="1:19" ht="18.600000000000001">
      <c r="A13" s="3"/>
      <c r="B13" s="7"/>
      <c r="C13" s="29" t="s">
        <v>74</v>
      </c>
      <c r="D13" s="29"/>
      <c r="E13" s="29"/>
      <c r="F13" s="29"/>
      <c r="G13" s="29" t="s">
        <v>75</v>
      </c>
      <c r="H13" s="29"/>
      <c r="I13" s="29"/>
      <c r="J13" s="29"/>
      <c r="K13" s="29"/>
      <c r="L13" s="29"/>
      <c r="M13" s="29"/>
      <c r="N13" s="29"/>
      <c r="O13" s="35"/>
      <c r="P13" s="35"/>
      <c r="Q13" s="20"/>
      <c r="R13" s="20"/>
    </row>
    <row r="14" spans="1:19" ht="18.600000000000001">
      <c r="A14" s="5"/>
      <c r="C14" s="7"/>
      <c r="D14" s="7"/>
      <c r="E14" s="7"/>
      <c r="F14" s="7"/>
      <c r="G14" s="7"/>
      <c r="H14" s="7"/>
      <c r="I14" s="7"/>
      <c r="J14" s="7"/>
      <c r="K14" s="7"/>
      <c r="L14" s="7"/>
      <c r="M14" s="7"/>
      <c r="N14" s="28"/>
      <c r="O14" s="7"/>
      <c r="P14" s="7"/>
    </row>
    <row r="15" spans="1:19" ht="18.600000000000001">
      <c r="A15" s="5"/>
      <c r="C15" s="29" t="s">
        <v>76</v>
      </c>
      <c r="D15" s="29"/>
      <c r="E15" s="29"/>
      <c r="F15" s="29"/>
      <c r="G15" s="29" t="s">
        <v>77</v>
      </c>
      <c r="H15" s="29"/>
      <c r="I15" s="29"/>
      <c r="J15" s="29"/>
      <c r="K15" s="29"/>
      <c r="L15" s="29"/>
      <c r="M15" s="29"/>
      <c r="N15" s="29"/>
      <c r="O15" s="35"/>
      <c r="P15" s="35"/>
    </row>
    <row r="16" spans="1:19" ht="18.600000000000001">
      <c r="A16" s="3"/>
      <c r="B16" s="7"/>
      <c r="C16" s="7"/>
      <c r="D16" s="7"/>
      <c r="E16" s="7"/>
      <c r="F16" s="7"/>
      <c r="G16" s="7"/>
      <c r="H16" s="7"/>
      <c r="I16" s="7"/>
      <c r="J16" s="7"/>
      <c r="K16" s="7"/>
      <c r="L16" s="7"/>
      <c r="M16" s="7"/>
      <c r="N16" s="28"/>
      <c r="O16" s="7"/>
      <c r="P16" s="7"/>
      <c r="Q16" s="20"/>
      <c r="R16" s="20"/>
    </row>
    <row r="17" spans="1:18" ht="18.600000000000001">
      <c r="A17" s="5"/>
      <c r="C17" s="29" t="s">
        <v>78</v>
      </c>
      <c r="D17" s="29"/>
      <c r="E17" s="29"/>
      <c r="F17" s="29"/>
      <c r="G17" s="29" t="s">
        <v>79</v>
      </c>
      <c r="H17" s="29"/>
      <c r="I17" s="29"/>
      <c r="J17" s="29"/>
      <c r="K17" s="29"/>
      <c r="L17" s="29"/>
      <c r="M17" s="29"/>
      <c r="N17" s="29"/>
      <c r="O17" s="35"/>
      <c r="P17" s="35"/>
    </row>
    <row r="18" spans="1:18" ht="18.600000000000001">
      <c r="A18" s="3"/>
      <c r="B18" s="7"/>
      <c r="C18" s="7"/>
      <c r="D18" s="7"/>
      <c r="E18" s="7"/>
      <c r="F18" s="7"/>
      <c r="G18" s="7"/>
      <c r="H18" s="7"/>
      <c r="I18" s="7"/>
      <c r="J18" s="7"/>
      <c r="K18" s="7"/>
      <c r="L18" s="7"/>
      <c r="M18" s="7"/>
      <c r="N18" s="28"/>
      <c r="O18" s="7"/>
      <c r="P18" s="7"/>
      <c r="Q18" s="20"/>
      <c r="R18" s="20"/>
    </row>
    <row r="19" spans="1:18" ht="18.600000000000001">
      <c r="A19" s="5"/>
      <c r="C19" s="29" t="s">
        <v>80</v>
      </c>
      <c r="D19" s="29"/>
      <c r="E19" s="29"/>
      <c r="F19" s="29"/>
      <c r="G19" s="29" t="s">
        <v>81</v>
      </c>
      <c r="H19" s="29"/>
      <c r="I19" s="29"/>
      <c r="J19" s="29"/>
      <c r="K19" s="29"/>
      <c r="L19" s="29"/>
      <c r="M19" s="29"/>
      <c r="N19" s="29"/>
      <c r="O19" s="35"/>
      <c r="P19" s="35"/>
    </row>
    <row r="20" spans="1:18" ht="18.600000000000001">
      <c r="A20" s="3"/>
      <c r="B20" s="7"/>
      <c r="C20" s="7"/>
      <c r="D20" s="7"/>
      <c r="E20" s="7"/>
      <c r="F20" s="7"/>
      <c r="G20" s="7"/>
      <c r="H20" s="7"/>
      <c r="I20" s="7"/>
      <c r="J20" s="7"/>
      <c r="K20" s="7"/>
      <c r="L20" s="7"/>
      <c r="M20" s="7"/>
      <c r="N20" s="28"/>
      <c r="O20" s="7"/>
      <c r="P20" s="7"/>
      <c r="Q20" s="20"/>
      <c r="R20" s="20"/>
    </row>
    <row r="21" spans="1:18" ht="18.600000000000001">
      <c r="A21" s="5"/>
      <c r="C21" s="29" t="s">
        <v>82</v>
      </c>
      <c r="D21" s="29"/>
      <c r="E21" s="29"/>
      <c r="F21" s="29"/>
      <c r="G21" s="29" t="s">
        <v>83</v>
      </c>
      <c r="H21" s="29"/>
      <c r="I21" s="29"/>
      <c r="J21" s="29"/>
      <c r="K21" s="29"/>
      <c r="L21" s="29"/>
      <c r="M21" s="29"/>
      <c r="N21" s="29"/>
      <c r="O21" s="35"/>
      <c r="P21" s="35"/>
    </row>
    <row r="22" spans="1:18" ht="18.600000000000001">
      <c r="A22" s="3"/>
      <c r="B22" s="7"/>
      <c r="C22" s="7"/>
      <c r="D22" s="7"/>
      <c r="E22" s="7"/>
      <c r="F22" s="7"/>
      <c r="G22" s="7"/>
      <c r="H22" s="7"/>
      <c r="I22" s="7"/>
      <c r="J22" s="7"/>
      <c r="K22" s="7"/>
      <c r="L22" s="7"/>
      <c r="M22" s="7"/>
      <c r="N22" s="28"/>
      <c r="O22" s="7"/>
      <c r="P22" s="7"/>
      <c r="Q22" s="20"/>
      <c r="R22" s="20"/>
    </row>
    <row r="23" spans="1:18" ht="18.600000000000001">
      <c r="A23" s="5"/>
      <c r="C23" s="29" t="s">
        <v>84</v>
      </c>
      <c r="D23" s="29"/>
      <c r="E23" s="29"/>
      <c r="F23" s="29"/>
      <c r="G23" s="29" t="s">
        <v>85</v>
      </c>
      <c r="H23" s="29"/>
      <c r="I23" s="29"/>
      <c r="J23" s="29"/>
      <c r="K23" s="29"/>
      <c r="L23" s="29"/>
      <c r="M23" s="29"/>
      <c r="N23" s="29"/>
      <c r="O23" s="35"/>
      <c r="P23" s="35"/>
    </row>
    <row r="24" spans="1:18" ht="18.600000000000001">
      <c r="C24" s="7"/>
      <c r="D24" s="7"/>
      <c r="E24" s="7"/>
      <c r="F24" s="7"/>
      <c r="G24" s="7"/>
      <c r="H24" s="7"/>
      <c r="I24" s="7"/>
      <c r="J24" s="7"/>
      <c r="K24" s="7"/>
      <c r="L24" s="7"/>
      <c r="M24" s="7"/>
      <c r="N24" s="28"/>
      <c r="O24" s="7"/>
      <c r="P24" s="7"/>
      <c r="Q24" s="16"/>
      <c r="R24" s="16"/>
    </row>
    <row r="25" spans="1:18" ht="18.600000000000001">
      <c r="C25" s="29" t="s">
        <v>86</v>
      </c>
      <c r="D25" s="29"/>
      <c r="E25" s="29"/>
      <c r="F25" s="29"/>
      <c r="G25" s="29" t="s">
        <v>87</v>
      </c>
      <c r="H25" s="29"/>
      <c r="I25" s="29"/>
      <c r="J25" s="29"/>
      <c r="K25" s="29"/>
      <c r="L25" s="29"/>
      <c r="M25" s="29"/>
      <c r="N25" s="29"/>
      <c r="O25" s="35"/>
      <c r="P25" s="35"/>
      <c r="Q25" s="16"/>
      <c r="R25" s="16"/>
    </row>
    <row r="26" spans="1:18" ht="18.600000000000001">
      <c r="C26" s="7"/>
      <c r="D26" s="7"/>
      <c r="E26" s="7"/>
      <c r="F26" s="7"/>
      <c r="G26" s="7"/>
      <c r="H26" s="7"/>
      <c r="I26" s="7"/>
      <c r="J26" s="7"/>
      <c r="K26" s="7"/>
      <c r="L26" s="7"/>
      <c r="M26" s="7"/>
      <c r="N26" s="28"/>
      <c r="O26" s="7"/>
      <c r="P26" s="7"/>
      <c r="Q26" s="16"/>
      <c r="R26" s="16"/>
    </row>
    <row r="27" spans="1:18" ht="18.600000000000001">
      <c r="C27" s="29" t="s">
        <v>88</v>
      </c>
      <c r="D27" s="29"/>
      <c r="E27" s="29"/>
      <c r="F27" s="29"/>
      <c r="G27" s="29" t="s">
        <v>89</v>
      </c>
      <c r="H27" s="29"/>
      <c r="I27" s="29"/>
      <c r="J27" s="29"/>
      <c r="K27" s="29"/>
      <c r="L27" s="29"/>
      <c r="M27" s="29"/>
      <c r="N27" s="29"/>
      <c r="O27" s="35"/>
      <c r="P27" s="35"/>
    </row>
    <row r="28" spans="1:18" ht="18.600000000000001">
      <c r="C28" s="7"/>
      <c r="D28" s="7"/>
      <c r="E28" s="7"/>
      <c r="F28" s="7"/>
      <c r="G28" s="7"/>
      <c r="H28" s="7"/>
      <c r="I28" s="7"/>
      <c r="J28" s="7"/>
      <c r="K28" s="7"/>
      <c r="L28" s="7"/>
      <c r="M28" s="7"/>
      <c r="N28" s="28"/>
      <c r="O28" s="7"/>
      <c r="P28" s="7"/>
    </row>
    <row r="29" spans="1:18" ht="18.600000000000001">
      <c r="C29" s="29" t="s">
        <v>90</v>
      </c>
      <c r="D29" s="29"/>
      <c r="E29" s="29"/>
      <c r="F29" s="29"/>
      <c r="G29" s="29" t="s">
        <v>91</v>
      </c>
      <c r="H29" s="29"/>
      <c r="I29" s="29"/>
      <c r="J29" s="29"/>
      <c r="K29" s="29"/>
      <c r="L29" s="29"/>
      <c r="M29" s="29"/>
      <c r="N29" s="29"/>
      <c r="O29" s="35"/>
      <c r="P29" s="35"/>
    </row>
    <row r="30" spans="1:18" ht="14.45" customHeight="1">
      <c r="C30" s="7"/>
      <c r="D30" s="7"/>
      <c r="E30" s="7"/>
      <c r="F30" s="7"/>
      <c r="G30" s="7"/>
      <c r="H30" s="7"/>
      <c r="I30" s="7"/>
      <c r="J30" s="7"/>
      <c r="K30" s="7"/>
      <c r="L30" s="7"/>
      <c r="M30" s="7"/>
      <c r="N30" s="28"/>
      <c r="O30" s="7"/>
      <c r="P30" s="7"/>
    </row>
    <row r="31" spans="1:18" ht="18.600000000000001">
      <c r="C31" s="29" t="s">
        <v>92</v>
      </c>
      <c r="D31" s="29"/>
      <c r="E31" s="29"/>
      <c r="F31" s="29"/>
      <c r="G31" s="29" t="s">
        <v>93</v>
      </c>
      <c r="H31" s="29"/>
      <c r="I31" s="29"/>
      <c r="J31" s="29"/>
      <c r="K31" s="29"/>
      <c r="L31" s="29"/>
      <c r="M31" s="29"/>
      <c r="N31" s="29"/>
      <c r="O31" s="35"/>
      <c r="P31" s="35"/>
    </row>
    <row r="32" spans="1:18" ht="18.600000000000001">
      <c r="C32" s="487" t="s">
        <v>94</v>
      </c>
      <c r="D32" s="7"/>
      <c r="E32" s="7"/>
      <c r="F32" s="7"/>
      <c r="G32" s="489" t="s">
        <v>95</v>
      </c>
      <c r="H32" s="489"/>
      <c r="I32" s="489"/>
      <c r="J32" s="489"/>
      <c r="K32" s="489"/>
      <c r="L32" s="489"/>
      <c r="M32" s="489"/>
      <c r="N32" s="489"/>
      <c r="O32" s="7"/>
      <c r="P32" s="7"/>
    </row>
    <row r="33" spans="3:16" ht="18.600000000000001">
      <c r="C33" s="488"/>
      <c r="D33" s="29"/>
      <c r="E33" s="29"/>
      <c r="F33" s="29"/>
      <c r="G33" s="490"/>
      <c r="H33" s="490"/>
      <c r="I33" s="490"/>
      <c r="J33" s="490"/>
      <c r="K33" s="490"/>
      <c r="L33" s="490"/>
      <c r="M33" s="490"/>
      <c r="N33" s="490"/>
      <c r="O33" s="35"/>
      <c r="P33" s="35"/>
    </row>
    <row r="34" spans="3:16" ht="18.600000000000001">
      <c r="C34" s="7"/>
      <c r="D34" s="7"/>
      <c r="E34" s="7"/>
      <c r="F34" s="7"/>
      <c r="G34" s="7"/>
      <c r="H34" s="7"/>
      <c r="I34" s="7"/>
      <c r="J34" s="7"/>
      <c r="K34" s="7"/>
      <c r="L34" s="7"/>
      <c r="M34" s="7"/>
      <c r="N34" s="28"/>
      <c r="O34" s="7"/>
      <c r="P34" s="7"/>
    </row>
    <row r="35" spans="3:16" ht="18.600000000000001">
      <c r="C35" s="29" t="s">
        <v>96</v>
      </c>
      <c r="D35" s="29"/>
      <c r="E35" s="29"/>
      <c r="F35" s="29"/>
      <c r="G35" s="29" t="s">
        <v>97</v>
      </c>
      <c r="H35" s="29"/>
      <c r="I35" s="29"/>
      <c r="J35" s="29"/>
      <c r="K35" s="29"/>
      <c r="L35" s="29"/>
      <c r="M35" s="29"/>
      <c r="N35" s="29"/>
      <c r="O35" s="35"/>
      <c r="P35" s="35"/>
    </row>
    <row r="36" spans="3:16" ht="18.600000000000001">
      <c r="C36" s="7"/>
      <c r="D36" s="7"/>
      <c r="E36" s="7"/>
      <c r="F36" s="7"/>
      <c r="G36" s="7"/>
      <c r="H36" s="7"/>
      <c r="I36" s="7"/>
      <c r="J36" s="7"/>
      <c r="K36" s="7"/>
      <c r="L36" s="7"/>
      <c r="M36" s="7"/>
      <c r="N36" s="28"/>
      <c r="O36" s="7"/>
      <c r="P36" s="7"/>
    </row>
    <row r="37" spans="3:16" ht="14.45" customHeight="1">
      <c r="C37" s="29" t="s">
        <v>98</v>
      </c>
      <c r="D37" s="29"/>
      <c r="E37" s="29"/>
      <c r="F37" s="29"/>
      <c r="G37" s="29" t="s">
        <v>99</v>
      </c>
      <c r="H37" s="29"/>
      <c r="I37" s="29"/>
      <c r="J37" s="29"/>
      <c r="K37" s="29"/>
      <c r="L37" s="29"/>
      <c r="M37" s="29"/>
      <c r="N37" s="29"/>
      <c r="O37" s="35"/>
      <c r="P37" s="35"/>
    </row>
    <row r="38" spans="3:16" ht="18.600000000000001">
      <c r="C38" s="7"/>
      <c r="D38" s="7"/>
      <c r="E38" s="7"/>
      <c r="F38" s="7"/>
      <c r="G38" s="7"/>
      <c r="H38" s="7"/>
      <c r="I38" s="7"/>
      <c r="J38" s="7"/>
      <c r="K38" s="7"/>
      <c r="L38" s="7"/>
      <c r="M38" s="7"/>
      <c r="N38" s="28"/>
      <c r="O38" s="7"/>
      <c r="P38" s="7"/>
    </row>
    <row r="39" spans="3:16" ht="18.600000000000001">
      <c r="C39" s="29" t="s">
        <v>100</v>
      </c>
      <c r="D39" s="29"/>
      <c r="E39" s="29"/>
      <c r="F39" s="29"/>
      <c r="G39" s="29" t="s">
        <v>101</v>
      </c>
      <c r="H39" s="29"/>
      <c r="I39" s="29"/>
      <c r="J39" s="29"/>
      <c r="K39" s="29"/>
      <c r="L39" s="29"/>
      <c r="M39" s="29"/>
      <c r="N39" s="29"/>
      <c r="O39" s="35"/>
      <c r="P39" s="35"/>
    </row>
    <row r="40" spans="3:16" ht="18.600000000000001">
      <c r="C40" s="7"/>
      <c r="D40" s="7"/>
      <c r="E40" s="7"/>
      <c r="F40" s="7"/>
      <c r="G40" s="7"/>
      <c r="H40" s="7"/>
      <c r="I40" s="7"/>
      <c r="J40" s="7"/>
      <c r="K40" s="7"/>
      <c r="L40" s="7"/>
      <c r="M40" s="7"/>
      <c r="N40" s="28"/>
      <c r="O40" s="7"/>
      <c r="P40" s="7"/>
    </row>
    <row r="41" spans="3:16" ht="18.600000000000001">
      <c r="C41" s="29" t="s">
        <v>102</v>
      </c>
      <c r="D41" s="29"/>
      <c r="E41" s="29"/>
      <c r="F41" s="29"/>
      <c r="G41" s="29" t="s">
        <v>103</v>
      </c>
      <c r="H41" s="29"/>
      <c r="I41" s="29"/>
      <c r="J41" s="29"/>
      <c r="K41" s="29"/>
      <c r="L41" s="29"/>
      <c r="M41" s="29"/>
      <c r="N41" s="29"/>
      <c r="O41" s="35"/>
      <c r="P41" s="35"/>
    </row>
    <row r="42" spans="3:16" ht="18.600000000000001">
      <c r="C42" s="7"/>
      <c r="D42" s="7"/>
      <c r="E42" s="7"/>
      <c r="F42" s="7"/>
      <c r="G42" s="7"/>
      <c r="H42" s="7"/>
      <c r="I42" s="7"/>
      <c r="J42" s="7"/>
      <c r="K42" s="7"/>
      <c r="L42" s="7"/>
      <c r="M42" s="7"/>
      <c r="N42" s="28"/>
      <c r="O42" s="7"/>
      <c r="P42" s="7"/>
    </row>
    <row r="43" spans="3:16" ht="18.600000000000001">
      <c r="C43" s="29" t="s">
        <v>104</v>
      </c>
      <c r="D43" s="29"/>
      <c r="E43" s="29"/>
      <c r="F43" s="29"/>
      <c r="G43" s="29" t="s">
        <v>105</v>
      </c>
      <c r="H43" s="29"/>
      <c r="I43" s="29"/>
      <c r="J43" s="29"/>
      <c r="K43" s="29"/>
      <c r="L43" s="29"/>
      <c r="M43" s="29"/>
      <c r="N43" s="29"/>
      <c r="O43" s="35"/>
      <c r="P43" s="35"/>
    </row>
    <row r="44" spans="3:16" ht="18.600000000000001">
      <c r="C44" s="7"/>
      <c r="D44" s="7"/>
      <c r="E44" s="7"/>
      <c r="F44" s="7"/>
      <c r="G44" s="7"/>
      <c r="H44" s="7"/>
      <c r="I44" s="7"/>
      <c r="J44" s="7"/>
      <c r="K44" s="7"/>
      <c r="L44" s="7"/>
      <c r="M44" s="7"/>
      <c r="N44" s="28"/>
      <c r="O44" s="7"/>
      <c r="P44" s="7"/>
    </row>
    <row r="45" spans="3:16" ht="18.600000000000001">
      <c r="C45" s="29" t="s">
        <v>106</v>
      </c>
      <c r="D45" s="29"/>
      <c r="E45" s="29"/>
      <c r="F45" s="29"/>
      <c r="G45" s="29" t="s">
        <v>107</v>
      </c>
      <c r="H45" s="29"/>
      <c r="I45" s="29"/>
      <c r="J45" s="29"/>
      <c r="K45" s="29"/>
      <c r="L45" s="29"/>
      <c r="M45" s="29"/>
      <c r="N45" s="29"/>
      <c r="O45" s="35"/>
      <c r="P45" s="35"/>
    </row>
    <row r="46" spans="3:16" ht="18.600000000000001">
      <c r="C46" s="7"/>
      <c r="D46" s="7"/>
      <c r="E46" s="7"/>
      <c r="F46" s="7"/>
      <c r="G46" s="7"/>
      <c r="H46" s="7"/>
      <c r="I46" s="7"/>
      <c r="J46" s="7"/>
      <c r="K46" s="7"/>
      <c r="L46" s="7"/>
      <c r="M46" s="7"/>
      <c r="N46" s="28"/>
      <c r="O46" s="7"/>
      <c r="P46" s="7"/>
    </row>
    <row r="47" spans="3:16" ht="18.600000000000001">
      <c r="C47" s="29" t="s">
        <v>108</v>
      </c>
      <c r="D47" s="29"/>
      <c r="E47" s="29"/>
      <c r="F47" s="29"/>
      <c r="G47" s="29" t="s">
        <v>109</v>
      </c>
      <c r="H47" s="29"/>
      <c r="I47" s="29"/>
      <c r="J47" s="29"/>
      <c r="K47" s="29"/>
      <c r="L47" s="29"/>
      <c r="M47" s="29"/>
      <c r="N47" s="29"/>
      <c r="O47" s="35"/>
      <c r="P47" s="35"/>
    </row>
    <row r="48" spans="3:16" ht="18.600000000000001">
      <c r="C48" s="7"/>
      <c r="D48" s="7"/>
      <c r="E48" s="7"/>
      <c r="F48" s="7"/>
      <c r="G48" s="7"/>
      <c r="H48" s="7"/>
      <c r="I48" s="7"/>
      <c r="J48" s="7"/>
      <c r="K48" s="7"/>
      <c r="L48" s="7"/>
      <c r="M48" s="7"/>
      <c r="N48" s="28"/>
      <c r="O48" s="7"/>
      <c r="P48" s="7"/>
    </row>
    <row r="49" spans="3:16" ht="18.600000000000001">
      <c r="C49" s="29" t="s">
        <v>110</v>
      </c>
      <c r="D49" s="29"/>
      <c r="E49" s="29"/>
      <c r="F49" s="29"/>
      <c r="G49" s="29" t="s">
        <v>111</v>
      </c>
      <c r="H49" s="29"/>
      <c r="I49" s="29"/>
      <c r="J49" s="29"/>
      <c r="K49" s="29"/>
      <c r="L49" s="29"/>
      <c r="M49" s="29"/>
      <c r="N49" s="29"/>
      <c r="O49" s="35"/>
      <c r="P49" s="35"/>
    </row>
    <row r="50" spans="3:16" ht="18.600000000000001">
      <c r="C50" s="7"/>
      <c r="D50" s="7"/>
      <c r="E50" s="7"/>
      <c r="F50" s="7"/>
      <c r="G50" s="7"/>
      <c r="H50" s="7"/>
      <c r="I50" s="7"/>
      <c r="J50" s="7"/>
      <c r="K50" s="7"/>
      <c r="L50" s="7"/>
      <c r="M50" s="7"/>
      <c r="N50" s="28"/>
      <c r="O50" s="7"/>
      <c r="P50" s="7"/>
    </row>
    <row r="51" spans="3:16" ht="18.600000000000001">
      <c r="C51" s="29" t="s">
        <v>112</v>
      </c>
      <c r="D51" s="29"/>
      <c r="E51" s="29"/>
      <c r="F51" s="29"/>
      <c r="G51" s="29" t="s">
        <v>113</v>
      </c>
      <c r="H51" s="29"/>
      <c r="I51" s="29"/>
      <c r="J51" s="29"/>
      <c r="K51" s="29"/>
      <c r="L51" s="29"/>
      <c r="M51" s="29"/>
      <c r="N51" s="29"/>
      <c r="O51" s="35"/>
      <c r="P51" s="35"/>
    </row>
    <row r="52" spans="3:16" ht="18.600000000000001">
      <c r="C52" s="7"/>
      <c r="D52" s="7"/>
      <c r="E52" s="7"/>
      <c r="F52" s="7"/>
      <c r="G52" s="7"/>
      <c r="H52" s="7"/>
      <c r="I52" s="7"/>
      <c r="J52" s="7"/>
      <c r="K52" s="7"/>
      <c r="L52" s="7"/>
      <c r="M52" s="7"/>
      <c r="N52" s="28"/>
      <c r="O52" s="7"/>
      <c r="P52" s="7"/>
    </row>
    <row r="53" spans="3:16" ht="18.600000000000001">
      <c r="C53" s="29" t="s">
        <v>114</v>
      </c>
      <c r="D53" s="29"/>
      <c r="E53" s="29"/>
      <c r="F53" s="29"/>
      <c r="G53" s="29" t="s">
        <v>115</v>
      </c>
      <c r="H53" s="29"/>
      <c r="I53" s="29"/>
      <c r="J53" s="29"/>
      <c r="K53" s="29"/>
      <c r="L53" s="29"/>
      <c r="M53" s="29"/>
      <c r="N53" s="29"/>
      <c r="O53" s="35"/>
      <c r="P53" s="35"/>
    </row>
    <row r="54" spans="3:16" ht="18.600000000000001">
      <c r="C54" s="7"/>
      <c r="D54" s="7"/>
      <c r="E54" s="7"/>
      <c r="F54" s="7"/>
      <c r="G54" s="7"/>
      <c r="H54" s="7"/>
      <c r="I54" s="7"/>
      <c r="J54" s="7"/>
      <c r="K54" s="7"/>
      <c r="L54" s="7"/>
      <c r="M54" s="7"/>
      <c r="N54" s="28"/>
      <c r="O54" s="7"/>
      <c r="P54" s="7"/>
    </row>
    <row r="55" spans="3:16" ht="18.600000000000001">
      <c r="C55" s="29" t="s">
        <v>116</v>
      </c>
      <c r="D55" s="29"/>
      <c r="E55" s="29"/>
      <c r="F55" s="29"/>
      <c r="G55" s="29" t="s">
        <v>117</v>
      </c>
      <c r="H55" s="29"/>
      <c r="I55" s="29"/>
      <c r="J55" s="29"/>
      <c r="K55" s="29"/>
      <c r="L55" s="29"/>
      <c r="M55" s="29"/>
      <c r="N55" s="29"/>
      <c r="O55" s="35"/>
      <c r="P55" s="35"/>
    </row>
    <row r="56" spans="3:16" ht="18.600000000000001">
      <c r="C56" s="7"/>
      <c r="D56" s="7"/>
      <c r="E56" s="7"/>
      <c r="F56" s="7"/>
      <c r="G56" s="7"/>
      <c r="H56" s="7"/>
      <c r="I56" s="7"/>
      <c r="J56" s="7"/>
      <c r="K56" s="7"/>
      <c r="L56" s="7"/>
      <c r="M56" s="7"/>
      <c r="N56" s="28"/>
      <c r="O56" s="7"/>
      <c r="P56" s="7"/>
    </row>
    <row r="57" spans="3:16" ht="18.600000000000001">
      <c r="C57" s="29" t="s">
        <v>118</v>
      </c>
      <c r="D57" s="29"/>
      <c r="E57" s="29"/>
      <c r="F57" s="29"/>
      <c r="G57" s="29" t="s">
        <v>119</v>
      </c>
      <c r="H57" s="29"/>
      <c r="I57" s="29"/>
      <c r="J57" s="29"/>
      <c r="K57" s="29"/>
      <c r="L57" s="29"/>
      <c r="M57" s="29"/>
      <c r="N57" s="29"/>
      <c r="O57" s="35"/>
      <c r="P57" s="35"/>
    </row>
    <row r="58" spans="3:16" ht="18.600000000000001">
      <c r="C58" s="7"/>
      <c r="D58" s="7"/>
      <c r="E58" s="7"/>
      <c r="F58" s="7"/>
      <c r="G58" s="7"/>
      <c r="H58" s="7"/>
      <c r="I58" s="7"/>
      <c r="J58" s="7"/>
      <c r="K58" s="7"/>
      <c r="L58" s="7"/>
      <c r="M58" s="7"/>
      <c r="N58" s="28"/>
      <c r="O58" s="7"/>
      <c r="P58" s="7"/>
    </row>
    <row r="59" spans="3:16" ht="18.600000000000001">
      <c r="C59" s="29" t="s">
        <v>120</v>
      </c>
      <c r="D59" s="29"/>
      <c r="E59" s="29"/>
      <c r="F59" s="29"/>
      <c r="G59" s="29" t="s">
        <v>121</v>
      </c>
      <c r="H59" s="29"/>
      <c r="I59" s="29"/>
      <c r="J59" s="29"/>
      <c r="K59" s="29"/>
      <c r="L59" s="29"/>
      <c r="M59" s="29"/>
      <c r="N59" s="29"/>
      <c r="O59" s="35"/>
      <c r="P59" s="35"/>
    </row>
    <row r="60" spans="3:16" ht="18.600000000000001">
      <c r="C60" s="7"/>
      <c r="D60" s="7"/>
      <c r="E60" s="7"/>
      <c r="F60" s="7"/>
      <c r="G60" s="7"/>
      <c r="H60" s="7"/>
      <c r="I60" s="7"/>
      <c r="J60" s="7"/>
      <c r="K60" s="7"/>
      <c r="L60" s="7"/>
      <c r="M60" s="7"/>
      <c r="N60" s="28"/>
      <c r="O60" s="7"/>
      <c r="P60" s="7"/>
    </row>
    <row r="61" spans="3:16" ht="18.600000000000001">
      <c r="C61" s="29" t="s">
        <v>122</v>
      </c>
      <c r="D61" s="29"/>
      <c r="E61" s="29"/>
      <c r="F61" s="29"/>
      <c r="G61" s="29" t="s">
        <v>123</v>
      </c>
      <c r="H61" s="29"/>
      <c r="I61" s="29"/>
      <c r="J61" s="29"/>
      <c r="K61" s="29"/>
      <c r="L61" s="29"/>
      <c r="M61" s="29"/>
      <c r="N61" s="29"/>
      <c r="O61" s="35"/>
      <c r="P61" s="35"/>
    </row>
    <row r="62" spans="3:16" ht="18.600000000000001">
      <c r="C62" s="7"/>
      <c r="D62" s="7"/>
      <c r="E62" s="7"/>
      <c r="F62" s="7"/>
      <c r="G62" s="7"/>
      <c r="H62" s="7"/>
      <c r="I62" s="7"/>
      <c r="J62" s="7"/>
      <c r="K62" s="7"/>
      <c r="L62" s="7"/>
      <c r="M62" s="7"/>
      <c r="N62" s="28"/>
      <c r="O62" s="7"/>
      <c r="P62" s="7"/>
    </row>
    <row r="63" spans="3:16" ht="18.600000000000001">
      <c r="C63" s="29" t="s">
        <v>124</v>
      </c>
      <c r="D63" s="29"/>
      <c r="E63" s="29"/>
      <c r="F63" s="29"/>
      <c r="G63" s="29" t="s">
        <v>125</v>
      </c>
      <c r="H63" s="29"/>
      <c r="I63" s="29"/>
      <c r="J63" s="29"/>
      <c r="K63" s="29"/>
      <c r="L63" s="29"/>
      <c r="M63" s="29"/>
      <c r="N63" s="29"/>
      <c r="O63" s="35"/>
      <c r="P63" s="35"/>
    </row>
    <row r="64" spans="3:16" ht="18.600000000000001">
      <c r="C64" s="7"/>
      <c r="D64" s="7"/>
      <c r="E64" s="7"/>
      <c r="F64" s="7"/>
      <c r="G64" s="7"/>
      <c r="H64" s="7"/>
      <c r="I64" s="7"/>
      <c r="J64" s="7"/>
      <c r="K64" s="7"/>
      <c r="L64" s="7"/>
      <c r="M64" s="7"/>
      <c r="N64" s="28"/>
      <c r="O64" s="7"/>
      <c r="P64" s="7"/>
    </row>
    <row r="65" spans="3:16" ht="18.600000000000001">
      <c r="C65" s="29" t="s">
        <v>126</v>
      </c>
      <c r="D65" s="29"/>
      <c r="E65" s="29"/>
      <c r="F65" s="29"/>
      <c r="G65" s="29" t="s">
        <v>127</v>
      </c>
      <c r="H65" s="29"/>
      <c r="I65" s="29"/>
      <c r="J65" s="29"/>
      <c r="K65" s="29"/>
      <c r="L65" s="29"/>
      <c r="M65" s="29"/>
      <c r="N65" s="29"/>
      <c r="O65" s="35"/>
      <c r="P65" s="35"/>
    </row>
    <row r="66" spans="3:16" ht="18.600000000000001">
      <c r="C66" s="7"/>
      <c r="D66" s="7"/>
      <c r="E66" s="7"/>
      <c r="F66" s="7"/>
      <c r="G66" s="7"/>
      <c r="H66" s="7"/>
      <c r="I66" s="7"/>
      <c r="J66" s="7"/>
      <c r="K66" s="7"/>
      <c r="L66" s="7"/>
      <c r="M66" s="7"/>
      <c r="N66" s="28"/>
      <c r="O66" s="7"/>
      <c r="P66" s="7"/>
    </row>
    <row r="67" spans="3:16" ht="18.600000000000001">
      <c r="C67" s="29" t="s">
        <v>128</v>
      </c>
      <c r="D67" s="29"/>
      <c r="E67" s="29"/>
      <c r="F67" s="29"/>
      <c r="G67" s="29" t="s">
        <v>129</v>
      </c>
      <c r="H67" s="29"/>
      <c r="I67" s="29"/>
      <c r="J67" s="29"/>
      <c r="K67" s="29"/>
      <c r="L67" s="29"/>
      <c r="M67" s="29"/>
      <c r="N67" s="29"/>
      <c r="O67" s="35"/>
      <c r="P67" s="35"/>
    </row>
    <row r="68" spans="3:16" ht="18.600000000000001">
      <c r="C68" s="7"/>
      <c r="D68" s="7"/>
      <c r="E68" s="7"/>
      <c r="F68" s="7"/>
      <c r="G68" s="7"/>
      <c r="H68" s="7"/>
      <c r="I68" s="7"/>
      <c r="J68" s="7"/>
      <c r="K68" s="7"/>
      <c r="L68" s="7"/>
      <c r="M68" s="7"/>
      <c r="N68" s="28"/>
      <c r="O68" s="7"/>
      <c r="P68" s="7"/>
    </row>
    <row r="69" spans="3:16" ht="18.600000000000001">
      <c r="C69" s="29" t="s">
        <v>130</v>
      </c>
      <c r="D69" s="29"/>
      <c r="E69" s="29"/>
      <c r="F69" s="29"/>
      <c r="G69" s="29" t="s">
        <v>131</v>
      </c>
      <c r="H69" s="29"/>
      <c r="I69" s="29"/>
      <c r="J69" s="29"/>
      <c r="K69" s="29"/>
      <c r="L69" s="29"/>
      <c r="M69" s="29"/>
      <c r="N69" s="29"/>
      <c r="O69" s="35"/>
      <c r="P69" s="35"/>
    </row>
    <row r="70" spans="3:16" ht="18.600000000000001">
      <c r="C70" s="7"/>
      <c r="D70" s="7"/>
      <c r="E70" s="7"/>
      <c r="F70" s="7"/>
      <c r="G70" s="7"/>
      <c r="H70" s="7"/>
      <c r="I70" s="7"/>
      <c r="J70" s="7"/>
      <c r="K70" s="7"/>
      <c r="L70" s="7"/>
      <c r="M70" s="7"/>
      <c r="N70" s="28"/>
      <c r="O70" s="7"/>
      <c r="P70" s="7"/>
    </row>
    <row r="71" spans="3:16" ht="18.600000000000001">
      <c r="C71" s="29" t="s">
        <v>132</v>
      </c>
      <c r="D71" s="29"/>
      <c r="E71" s="29"/>
      <c r="F71" s="29"/>
      <c r="G71" s="29" t="s">
        <v>133</v>
      </c>
      <c r="H71" s="29"/>
      <c r="I71" s="29"/>
      <c r="J71" s="29"/>
      <c r="K71" s="29"/>
      <c r="L71" s="29"/>
      <c r="M71" s="29"/>
      <c r="N71" s="29"/>
      <c r="O71" s="35"/>
      <c r="P71" s="35"/>
    </row>
    <row r="72" spans="3:16" ht="18.600000000000001">
      <c r="C72" s="7"/>
      <c r="D72" s="7"/>
      <c r="E72" s="7"/>
      <c r="F72" s="7"/>
      <c r="G72" s="7"/>
      <c r="H72" s="7"/>
      <c r="I72" s="7"/>
      <c r="J72" s="7"/>
      <c r="K72" s="7"/>
      <c r="L72" s="7"/>
      <c r="M72" s="7"/>
      <c r="N72" s="28"/>
      <c r="O72" s="7"/>
      <c r="P72" s="7"/>
    </row>
    <row r="73" spans="3:16" ht="18.600000000000001">
      <c r="C73" s="29" t="s">
        <v>134</v>
      </c>
      <c r="D73" s="29"/>
      <c r="E73" s="29"/>
      <c r="F73" s="29"/>
      <c r="G73" s="29" t="s">
        <v>135</v>
      </c>
      <c r="H73" s="29"/>
      <c r="I73" s="29"/>
      <c r="J73" s="29"/>
      <c r="K73" s="29"/>
      <c r="L73" s="29"/>
      <c r="M73" s="29"/>
      <c r="N73" s="29"/>
      <c r="O73" s="35"/>
      <c r="P73" s="35"/>
    </row>
    <row r="74" spans="3:16" ht="18.600000000000001">
      <c r="C74" s="7"/>
      <c r="D74" s="7"/>
      <c r="E74" s="7"/>
      <c r="F74" s="7"/>
      <c r="G74" s="7"/>
      <c r="H74" s="7"/>
      <c r="I74" s="7"/>
      <c r="J74" s="7"/>
      <c r="K74" s="7"/>
      <c r="L74" s="7"/>
      <c r="M74" s="7"/>
      <c r="N74" s="28"/>
      <c r="O74" s="7"/>
      <c r="P74" s="7"/>
    </row>
    <row r="75" spans="3:16" ht="18.600000000000001">
      <c r="C75" s="29" t="s">
        <v>136</v>
      </c>
      <c r="D75" s="29"/>
      <c r="E75" s="29"/>
      <c r="F75" s="29"/>
      <c r="G75" s="29" t="s">
        <v>137</v>
      </c>
      <c r="H75" s="29"/>
      <c r="I75" s="29"/>
      <c r="J75" s="29"/>
      <c r="K75" s="29"/>
      <c r="L75" s="29"/>
      <c r="M75" s="29"/>
      <c r="N75" s="29"/>
      <c r="O75" s="35"/>
      <c r="P75" s="35"/>
    </row>
    <row r="76" spans="3:16" ht="18.600000000000001">
      <c r="C76" s="7"/>
      <c r="D76" s="7"/>
      <c r="E76" s="7"/>
      <c r="F76" s="7"/>
      <c r="G76" s="7"/>
      <c r="H76" s="7"/>
      <c r="I76" s="7"/>
      <c r="J76" s="7"/>
      <c r="K76" s="7"/>
      <c r="L76" s="7"/>
      <c r="M76" s="7"/>
      <c r="N76" s="28"/>
      <c r="O76" s="7"/>
      <c r="P76" s="7"/>
    </row>
    <row r="77" spans="3:16" ht="18.600000000000001">
      <c r="C77" s="29" t="s">
        <v>138</v>
      </c>
      <c r="D77" s="29"/>
      <c r="E77" s="29"/>
      <c r="F77" s="29"/>
      <c r="G77" s="29" t="s">
        <v>139</v>
      </c>
      <c r="H77" s="29"/>
      <c r="I77" s="29"/>
      <c r="J77" s="29"/>
      <c r="K77" s="29"/>
      <c r="L77" s="29"/>
      <c r="M77" s="29"/>
      <c r="N77" s="29"/>
      <c r="O77" s="35"/>
      <c r="P77" s="35"/>
    </row>
    <row r="78" spans="3:16" ht="18.600000000000001">
      <c r="C78" s="7"/>
      <c r="D78" s="7"/>
      <c r="E78" s="7"/>
      <c r="F78" s="7"/>
      <c r="G78" s="7"/>
      <c r="H78" s="7"/>
      <c r="I78" s="7"/>
      <c r="J78" s="7"/>
      <c r="K78" s="7"/>
      <c r="L78" s="7"/>
      <c r="M78" s="7"/>
      <c r="N78" s="28"/>
      <c r="O78" s="7"/>
      <c r="P78" s="7"/>
    </row>
    <row r="79" spans="3:16" ht="18.600000000000001">
      <c r="C79" s="29" t="s">
        <v>140</v>
      </c>
      <c r="D79" s="29"/>
      <c r="E79" s="29"/>
      <c r="F79" s="29"/>
      <c r="G79" s="29" t="s">
        <v>141</v>
      </c>
      <c r="H79" s="29"/>
      <c r="I79" s="29"/>
      <c r="J79" s="29"/>
      <c r="K79" s="29"/>
      <c r="L79" s="29"/>
      <c r="M79" s="29"/>
      <c r="N79" s="29"/>
      <c r="O79" s="35"/>
      <c r="P79" s="35"/>
    </row>
    <row r="80" spans="3:16" ht="18.600000000000001">
      <c r="C80" s="7"/>
      <c r="D80" s="7"/>
      <c r="E80" s="7"/>
      <c r="F80" s="7"/>
      <c r="G80" s="7"/>
      <c r="H80" s="7"/>
      <c r="I80" s="7"/>
      <c r="J80" s="7"/>
      <c r="K80" s="7"/>
      <c r="L80" s="7"/>
      <c r="M80" s="7"/>
      <c r="N80" s="28"/>
      <c r="O80" s="7"/>
      <c r="P80" s="7"/>
    </row>
    <row r="81" spans="3:16" ht="18.600000000000001">
      <c r="C81" s="29" t="s">
        <v>142</v>
      </c>
      <c r="D81" s="29"/>
      <c r="E81" s="29"/>
      <c r="F81" s="29"/>
      <c r="G81" s="29" t="s">
        <v>143</v>
      </c>
      <c r="H81" s="29"/>
      <c r="I81" s="29"/>
      <c r="J81" s="29"/>
      <c r="K81" s="29"/>
      <c r="L81" s="29"/>
      <c r="M81" s="29"/>
      <c r="N81" s="29"/>
      <c r="O81" s="35"/>
      <c r="P81" s="35"/>
    </row>
    <row r="82" spans="3:16" ht="18.600000000000001">
      <c r="C82" s="7"/>
      <c r="D82" s="7"/>
      <c r="E82" s="7"/>
      <c r="F82" s="7"/>
      <c r="G82" s="7"/>
      <c r="H82" s="7"/>
      <c r="I82" s="7"/>
      <c r="J82" s="7"/>
      <c r="K82" s="7"/>
      <c r="L82" s="7"/>
      <c r="M82" s="7"/>
      <c r="N82" s="28"/>
      <c r="O82" s="7"/>
      <c r="P82" s="7"/>
    </row>
    <row r="83" spans="3:16" ht="18.600000000000001">
      <c r="C83" s="29" t="s">
        <v>144</v>
      </c>
      <c r="D83" s="29"/>
      <c r="E83" s="29"/>
      <c r="F83" s="29"/>
      <c r="G83" s="29" t="s">
        <v>135</v>
      </c>
      <c r="H83" s="29"/>
      <c r="I83" s="29"/>
      <c r="J83" s="29"/>
      <c r="K83" s="29"/>
      <c r="L83" s="29"/>
      <c r="M83" s="29"/>
      <c r="N83" s="29"/>
      <c r="O83" s="35"/>
      <c r="P83" s="35"/>
    </row>
    <row r="84" spans="3:16" ht="18.600000000000001">
      <c r="C84" s="7"/>
      <c r="D84" s="7"/>
      <c r="E84" s="7"/>
      <c r="F84" s="7"/>
      <c r="G84" s="7"/>
      <c r="H84" s="7"/>
      <c r="I84" s="7"/>
      <c r="J84" s="7"/>
      <c r="K84" s="7"/>
      <c r="L84" s="7"/>
      <c r="M84" s="7"/>
      <c r="N84" s="28"/>
      <c r="O84" s="7"/>
      <c r="P84" s="7"/>
    </row>
    <row r="85" spans="3:16" ht="18.600000000000001">
      <c r="C85" s="29" t="s">
        <v>145</v>
      </c>
      <c r="D85" s="29"/>
      <c r="E85" s="29"/>
      <c r="F85" s="29"/>
      <c r="G85" s="29" t="s">
        <v>146</v>
      </c>
      <c r="H85" s="29"/>
      <c r="I85" s="29"/>
      <c r="J85" s="29"/>
      <c r="K85" s="29"/>
      <c r="L85" s="29"/>
      <c r="M85" s="29"/>
      <c r="N85" s="29"/>
      <c r="O85" s="35"/>
      <c r="P85" s="35"/>
    </row>
    <row r="86" spans="3:16" ht="18.600000000000001">
      <c r="C86" s="7"/>
      <c r="D86" s="7"/>
      <c r="E86" s="7"/>
      <c r="F86" s="7"/>
      <c r="G86" s="7"/>
      <c r="H86" s="7"/>
      <c r="I86" s="7"/>
      <c r="J86" s="7"/>
      <c r="K86" s="7"/>
      <c r="L86" s="7"/>
      <c r="M86" s="7"/>
      <c r="N86" s="28"/>
      <c r="O86" s="7"/>
      <c r="P86" s="7"/>
    </row>
    <row r="87" spans="3:16" ht="18.600000000000001">
      <c r="C87" s="29" t="s">
        <v>147</v>
      </c>
      <c r="D87" s="29"/>
      <c r="E87" s="29"/>
      <c r="F87" s="29"/>
      <c r="G87" s="29" t="s">
        <v>148</v>
      </c>
      <c r="H87" s="29"/>
      <c r="I87" s="29"/>
      <c r="J87" s="29"/>
      <c r="K87" s="29"/>
      <c r="L87" s="29"/>
      <c r="M87" s="29"/>
      <c r="N87" s="29"/>
      <c r="O87" s="35"/>
      <c r="P87" s="35"/>
    </row>
    <row r="88" spans="3:16" ht="18.600000000000001">
      <c r="C88" s="7"/>
      <c r="D88" s="7"/>
      <c r="E88" s="7"/>
      <c r="F88" s="7"/>
      <c r="G88" s="7"/>
      <c r="H88" s="7"/>
      <c r="I88" s="7"/>
      <c r="J88" s="7"/>
      <c r="K88" s="7"/>
      <c r="L88" s="7"/>
      <c r="M88" s="7"/>
      <c r="N88" s="28"/>
      <c r="O88" s="7"/>
      <c r="P88" s="7"/>
    </row>
    <row r="89" spans="3:16" ht="18.600000000000001">
      <c r="C89" s="29" t="s">
        <v>149</v>
      </c>
      <c r="D89" s="29"/>
      <c r="E89" s="29"/>
      <c r="F89" s="29"/>
      <c r="G89" s="29" t="s">
        <v>150</v>
      </c>
      <c r="H89" s="29"/>
      <c r="I89" s="29"/>
      <c r="J89" s="29"/>
      <c r="K89" s="29"/>
      <c r="L89" s="29"/>
      <c r="M89" s="29"/>
      <c r="N89" s="29"/>
    </row>
  </sheetData>
  <mergeCells count="2">
    <mergeCell ref="C32:C33"/>
    <mergeCell ref="G32:N33"/>
  </mergeCells>
  <hyperlinks>
    <hyperlink ref="A4" location="'ÍNDICE REMISSIVO'!A1" display="Índice" xr:uid="{2103D7B5-9059-4BB1-9522-6B86EF04CA40}"/>
    <hyperlink ref="F1" location="ÍNDICE!A1" display="Índice" xr:uid="{A5B391DD-3744-47CE-96A9-0CA2C31AFD31}"/>
    <hyperlink ref="G1" location="'TEMAS MATERIAIS'!A1" display="Temas materiais" xr:uid="{218BA205-68A5-4B91-B319-997EB3150CDD}"/>
    <hyperlink ref="H1" location="AMBIENTAL!A1" display="Ambiental" xr:uid="{BC4FD4AC-E764-4092-98D4-0A173E6B9E00}"/>
    <hyperlink ref="I1" location="ECONÔMICO!A1" display="Econômico " xr:uid="{1961BF28-7B72-4C3A-9902-AB26C7DE56B7}"/>
    <hyperlink ref="J1" location="GOVERNANÇA!A1" display="Governança " xr:uid="{365D7D28-2ABD-4320-833B-B417B2B0BD3E}"/>
    <hyperlink ref="L1" location="GRI!A1" display="GRI" xr:uid="{482C256F-FF2D-417A-BB40-7791EBE31BDC}"/>
    <hyperlink ref="M1" location="SASB!A1" display="SASB" xr:uid="{6791B38B-3EAD-4E18-AF74-4B743A66C151}"/>
    <hyperlink ref="K1" location="SOCIAL!A1" display="Social " xr:uid="{9696DF33-2F07-4B2B-89BE-4948D9B49532}"/>
    <hyperlink ref="B1" location="INTRODUÇÃO!A1" display="INTRODUÇÃO!A1" xr:uid="{7FB45D59-8CAB-4F69-BB7C-B6B6C9D91D34}"/>
  </hyperlinks>
  <pageMargins left="0.511811024" right="0.511811024" top="0.78740157499999996" bottom="0.78740157499999996" header="0.31496062000000002" footer="0.3149606200000000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C4BAC-4CE3-40A5-856C-C1EC9F2A2F5A}">
  <dimension ref="A1:S88"/>
  <sheetViews>
    <sheetView showGridLines="0" showRowColHeaders="0" topLeftCell="A9" zoomScale="80" zoomScaleNormal="80" workbookViewId="0">
      <selection activeCell="G13" sqref="G13"/>
    </sheetView>
  </sheetViews>
  <sheetFormatPr defaultRowHeight="14.45"/>
  <cols>
    <col min="1" max="1" width="2.85546875" customWidth="1"/>
    <col min="2" max="2" width="7.85546875" customWidth="1"/>
    <col min="5" max="5" width="2.28515625" customWidth="1"/>
    <col min="6" max="13" width="22.42578125" customWidth="1"/>
  </cols>
  <sheetData>
    <row r="1" spans="1:19" ht="45.95" customHeight="1">
      <c r="A1" s="2"/>
      <c r="B1" s="50" t="e" vm="1">
        <v>#VALUE!</v>
      </c>
      <c r="C1" s="2"/>
      <c r="D1" s="2"/>
      <c r="E1" s="2"/>
      <c r="F1" s="47" t="s">
        <v>0</v>
      </c>
      <c r="G1" s="47" t="s">
        <v>1</v>
      </c>
      <c r="H1" s="47" t="s">
        <v>2</v>
      </c>
      <c r="I1" s="48"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1">
      <c r="A3" s="3"/>
      <c r="C3" s="13" t="s">
        <v>8</v>
      </c>
      <c r="D3" s="10"/>
      <c r="E3" s="10"/>
      <c r="F3" s="10"/>
      <c r="G3" s="10"/>
      <c r="H3" s="10"/>
      <c r="I3" s="10"/>
      <c r="J3" s="10"/>
      <c r="K3" s="10"/>
      <c r="L3" s="10"/>
      <c r="M3" s="10"/>
      <c r="N3" s="10"/>
      <c r="S3" s="21"/>
    </row>
    <row r="4" spans="1:19" ht="9.6" customHeight="1">
      <c r="A4" s="5" t="s">
        <v>0</v>
      </c>
      <c r="B4" s="6">
        <v>3</v>
      </c>
      <c r="C4" s="4"/>
    </row>
    <row r="5" spans="1:19" ht="31.5" customHeight="1">
      <c r="A5" s="3"/>
      <c r="D5" s="37" t="s">
        <v>15</v>
      </c>
      <c r="E5" s="36"/>
      <c r="F5" s="36"/>
      <c r="G5" s="8"/>
      <c r="H5" s="8"/>
      <c r="I5" s="8"/>
      <c r="J5" s="8"/>
      <c r="K5" s="8"/>
      <c r="L5" s="8"/>
      <c r="M5" s="8"/>
      <c r="N5" s="8"/>
    </row>
    <row r="6" spans="1:19" ht="9" customHeight="1">
      <c r="A6" s="3"/>
      <c r="C6" s="26"/>
      <c r="D6" s="8"/>
      <c r="E6" s="8"/>
      <c r="F6" s="8"/>
      <c r="G6" s="8"/>
      <c r="H6" s="8"/>
      <c r="I6" s="8"/>
      <c r="J6" s="8"/>
      <c r="K6" s="8"/>
      <c r="L6" s="8"/>
      <c r="M6" s="8"/>
      <c r="N6" s="8"/>
    </row>
    <row r="7" spans="1:19" ht="18.600000000000001">
      <c r="A7" s="3"/>
      <c r="B7" s="7"/>
      <c r="C7" s="30" t="s">
        <v>68</v>
      </c>
      <c r="D7" s="30"/>
      <c r="E7" s="30"/>
      <c r="F7" s="30"/>
      <c r="G7" s="30" t="s">
        <v>69</v>
      </c>
      <c r="H7" s="30"/>
      <c r="I7" s="30"/>
      <c r="J7" s="30"/>
      <c r="K7" s="30"/>
      <c r="L7" s="30"/>
      <c r="M7" s="30"/>
      <c r="N7" s="30"/>
      <c r="O7" s="20"/>
      <c r="P7" s="20"/>
      <c r="Q7" s="20"/>
      <c r="R7" s="20"/>
    </row>
    <row r="8" spans="1:19" ht="18.600000000000001">
      <c r="A8" s="5"/>
      <c r="C8" s="7"/>
      <c r="D8" s="7"/>
      <c r="E8" s="7"/>
      <c r="F8" s="7"/>
      <c r="G8" s="7"/>
      <c r="H8" s="7"/>
      <c r="I8" s="7"/>
      <c r="J8" s="7"/>
      <c r="K8" s="7"/>
      <c r="L8" s="7"/>
      <c r="M8" s="7"/>
      <c r="N8" s="7"/>
    </row>
    <row r="9" spans="1:19" ht="18.600000000000001">
      <c r="A9" s="3"/>
      <c r="B9" s="7"/>
      <c r="C9" s="29" t="s">
        <v>151</v>
      </c>
      <c r="D9" s="29"/>
      <c r="E9" s="29"/>
      <c r="F9" s="29"/>
      <c r="G9" s="29" t="s">
        <v>152</v>
      </c>
      <c r="H9" s="29"/>
      <c r="I9" s="29"/>
      <c r="J9" s="29"/>
      <c r="K9" s="29"/>
      <c r="L9" s="29"/>
      <c r="M9" s="29"/>
      <c r="N9" s="29"/>
      <c r="O9" s="33"/>
      <c r="P9" s="34"/>
      <c r="Q9" s="20"/>
      <c r="R9" s="20"/>
    </row>
    <row r="10" spans="1:19" ht="18.600000000000001">
      <c r="A10" s="5"/>
      <c r="C10" s="7"/>
      <c r="D10" s="7"/>
      <c r="E10" s="7"/>
      <c r="F10" s="7"/>
      <c r="G10" s="7"/>
      <c r="H10" s="7"/>
      <c r="I10" s="7"/>
      <c r="J10" s="7"/>
      <c r="K10" s="7"/>
      <c r="L10" s="7"/>
      <c r="M10" s="7"/>
      <c r="N10" s="7"/>
      <c r="O10" s="31"/>
      <c r="P10" s="31"/>
      <c r="S10" s="25"/>
    </row>
    <row r="11" spans="1:19" ht="18.600000000000001">
      <c r="A11" s="5"/>
      <c r="C11" s="29" t="s">
        <v>153</v>
      </c>
      <c r="D11" s="29"/>
      <c r="E11" s="29"/>
      <c r="F11" s="29"/>
      <c r="G11" s="29" t="s">
        <v>154</v>
      </c>
      <c r="H11" s="29"/>
      <c r="I11" s="29"/>
      <c r="J11" s="29"/>
      <c r="K11" s="29"/>
      <c r="L11" s="29"/>
      <c r="M11" s="29"/>
      <c r="N11" s="29"/>
      <c r="P11" s="34"/>
    </row>
    <row r="12" spans="1:19" ht="18.600000000000001">
      <c r="A12" s="3"/>
      <c r="B12" s="7"/>
      <c r="C12" s="7"/>
      <c r="D12" s="7"/>
      <c r="E12" s="7"/>
      <c r="F12" s="7"/>
      <c r="G12" s="7"/>
      <c r="H12" s="7"/>
      <c r="I12" s="7"/>
      <c r="J12" s="7"/>
      <c r="K12" s="7"/>
      <c r="L12" s="7"/>
      <c r="M12" s="7"/>
      <c r="N12" s="7"/>
      <c r="O12" s="31"/>
      <c r="P12" s="31"/>
      <c r="Q12" s="20"/>
      <c r="R12" s="20"/>
    </row>
    <row r="13" spans="1:19" ht="18.600000000000001">
      <c r="A13" s="5"/>
      <c r="C13" s="29" t="s">
        <v>155</v>
      </c>
      <c r="D13" s="29"/>
      <c r="E13" s="29"/>
      <c r="F13" s="29"/>
      <c r="G13" s="29" t="s">
        <v>156</v>
      </c>
      <c r="H13" s="29"/>
      <c r="I13" s="29"/>
      <c r="J13" s="29"/>
      <c r="K13" s="29"/>
      <c r="L13" s="29"/>
      <c r="M13" s="29"/>
      <c r="N13" s="29"/>
      <c r="O13" s="33"/>
      <c r="P13" s="34"/>
    </row>
    <row r="14" spans="1:19" ht="18.600000000000001">
      <c r="A14" s="5"/>
      <c r="C14" s="7"/>
      <c r="D14" s="7"/>
      <c r="E14" s="7"/>
      <c r="F14" s="7"/>
      <c r="G14" s="7"/>
      <c r="H14" s="7"/>
      <c r="I14" s="7"/>
      <c r="J14" s="7"/>
      <c r="K14" s="7"/>
      <c r="L14" s="7"/>
      <c r="M14" s="7"/>
      <c r="N14" s="7"/>
      <c r="O14" s="31"/>
      <c r="P14" s="31"/>
    </row>
    <row r="15" spans="1:19" ht="18.600000000000001">
      <c r="A15" s="3"/>
      <c r="B15" s="7"/>
      <c r="C15" s="29" t="s">
        <v>157</v>
      </c>
      <c r="D15" s="29"/>
      <c r="E15" s="29"/>
      <c r="F15" s="29"/>
      <c r="G15" s="29" t="s">
        <v>158</v>
      </c>
      <c r="H15" s="29"/>
      <c r="I15" s="29"/>
      <c r="J15" s="29"/>
      <c r="K15" s="29"/>
      <c r="L15" s="29"/>
      <c r="M15" s="29"/>
      <c r="N15" s="29"/>
      <c r="O15" s="33"/>
      <c r="P15" s="34"/>
      <c r="Q15" s="20"/>
      <c r="R15" s="20"/>
    </row>
    <row r="16" spans="1:19" ht="18.600000000000001">
      <c r="A16" s="5"/>
      <c r="C16" s="7"/>
      <c r="D16" s="7"/>
      <c r="E16" s="7"/>
      <c r="F16" s="7"/>
      <c r="G16" s="7"/>
      <c r="H16" s="7"/>
      <c r="I16" s="7"/>
      <c r="J16" s="7"/>
      <c r="K16" s="7"/>
      <c r="L16" s="7"/>
      <c r="M16" s="7"/>
      <c r="N16" s="7"/>
      <c r="O16" s="31"/>
      <c r="P16" s="31"/>
    </row>
    <row r="17" spans="1:18" ht="18.600000000000001">
      <c r="A17" s="3"/>
      <c r="B17" s="7"/>
      <c r="C17" s="29" t="s">
        <v>159</v>
      </c>
      <c r="D17" s="29"/>
      <c r="E17" s="29"/>
      <c r="F17" s="29"/>
      <c r="G17" s="29" t="s">
        <v>160</v>
      </c>
      <c r="H17" s="29"/>
      <c r="I17" s="29"/>
      <c r="J17" s="29"/>
      <c r="K17" s="29"/>
      <c r="L17" s="29"/>
      <c r="M17" s="29"/>
      <c r="N17" s="29"/>
      <c r="P17" s="34"/>
      <c r="Q17" s="20"/>
      <c r="R17" s="20"/>
    </row>
    <row r="18" spans="1:18" ht="18.600000000000001">
      <c r="A18" s="5"/>
      <c r="C18" s="7"/>
      <c r="D18" s="7"/>
      <c r="E18" s="7"/>
      <c r="F18" s="7"/>
      <c r="G18" s="7"/>
      <c r="H18" s="7"/>
      <c r="I18" s="7"/>
      <c r="J18" s="7"/>
      <c r="K18" s="7"/>
      <c r="L18" s="7"/>
      <c r="M18" s="7"/>
      <c r="N18" s="7"/>
      <c r="O18" s="31"/>
      <c r="P18" s="31"/>
    </row>
    <row r="19" spans="1:18" ht="18.600000000000001">
      <c r="A19" s="3"/>
      <c r="B19" s="7"/>
      <c r="C19" s="29" t="s">
        <v>161</v>
      </c>
      <c r="D19" s="29"/>
      <c r="E19" s="29"/>
      <c r="F19" s="29"/>
      <c r="G19" s="29" t="s">
        <v>162</v>
      </c>
      <c r="H19" s="29"/>
      <c r="I19" s="29"/>
      <c r="J19" s="29"/>
      <c r="K19" s="29"/>
      <c r="L19" s="29"/>
      <c r="M19" s="29"/>
      <c r="N19" s="29"/>
      <c r="O19" s="33"/>
      <c r="P19" s="34"/>
      <c r="Q19" s="20"/>
      <c r="R19" s="20"/>
    </row>
    <row r="20" spans="1:18" ht="18.600000000000001">
      <c r="A20" s="5"/>
      <c r="C20" s="7"/>
      <c r="D20" s="7"/>
      <c r="E20" s="7"/>
      <c r="F20" s="7"/>
      <c r="G20" s="7"/>
      <c r="H20" s="7"/>
      <c r="I20" s="7"/>
      <c r="J20" s="7"/>
      <c r="K20" s="7"/>
      <c r="L20" s="7"/>
      <c r="M20" s="7"/>
      <c r="N20" s="7"/>
      <c r="O20" s="31"/>
      <c r="P20" s="31"/>
    </row>
    <row r="21" spans="1:18" ht="18.600000000000001">
      <c r="A21" s="3"/>
      <c r="B21" s="7"/>
      <c r="C21" s="29" t="s">
        <v>163</v>
      </c>
      <c r="D21" s="29"/>
      <c r="E21" s="29"/>
      <c r="F21" s="29"/>
      <c r="G21" s="29" t="s">
        <v>164</v>
      </c>
      <c r="H21" s="29"/>
      <c r="I21" s="29"/>
      <c r="J21" s="29"/>
      <c r="K21" s="29"/>
      <c r="L21" s="29"/>
      <c r="M21" s="29"/>
      <c r="N21" s="29"/>
      <c r="O21" s="33"/>
      <c r="P21" s="34"/>
      <c r="Q21" s="20"/>
      <c r="R21" s="20"/>
    </row>
    <row r="22" spans="1:18" ht="18.600000000000001">
      <c r="A22" s="5"/>
      <c r="C22" s="7"/>
      <c r="D22" s="7"/>
      <c r="E22" s="7"/>
      <c r="F22" s="7"/>
      <c r="G22" s="7"/>
      <c r="H22" s="7"/>
      <c r="I22" s="7"/>
      <c r="J22" s="7"/>
      <c r="K22" s="7"/>
      <c r="L22" s="7"/>
      <c r="M22" s="7"/>
      <c r="N22" s="7"/>
      <c r="O22" s="31"/>
      <c r="P22" s="31"/>
    </row>
    <row r="23" spans="1:18" ht="18.600000000000001">
      <c r="C23" s="29" t="s">
        <v>165</v>
      </c>
      <c r="D23" s="29"/>
      <c r="E23" s="29"/>
      <c r="F23" s="29"/>
      <c r="G23" s="29" t="s">
        <v>166</v>
      </c>
      <c r="H23" s="29"/>
      <c r="I23" s="29"/>
      <c r="J23" s="29"/>
      <c r="K23" s="29"/>
      <c r="L23" s="29"/>
      <c r="M23" s="29"/>
      <c r="N23" s="29"/>
      <c r="O23" s="33"/>
      <c r="P23" s="34"/>
      <c r="Q23" s="16"/>
      <c r="R23" s="16"/>
    </row>
    <row r="24" spans="1:18" ht="18.600000000000001">
      <c r="C24" s="7"/>
      <c r="D24" s="7"/>
      <c r="E24" s="7"/>
      <c r="F24" s="7"/>
      <c r="G24" s="7"/>
      <c r="H24" s="7"/>
      <c r="I24" s="7"/>
      <c r="J24" s="7"/>
      <c r="K24" s="7"/>
      <c r="L24" s="7"/>
      <c r="M24" s="7"/>
      <c r="N24" s="7"/>
      <c r="O24" s="31"/>
      <c r="P24" s="31"/>
      <c r="Q24" s="16"/>
      <c r="R24" s="16"/>
    </row>
    <row r="25" spans="1:18" ht="18.600000000000001">
      <c r="C25" s="29" t="s">
        <v>167</v>
      </c>
      <c r="D25" s="29"/>
      <c r="E25" s="29"/>
      <c r="F25" s="29"/>
      <c r="G25" s="29" t="s">
        <v>168</v>
      </c>
      <c r="H25" s="29"/>
      <c r="I25" s="29"/>
      <c r="J25" s="29"/>
      <c r="K25" s="29"/>
      <c r="L25" s="29"/>
      <c r="M25" s="29"/>
      <c r="N25" s="29"/>
      <c r="O25" s="33"/>
      <c r="P25" s="34"/>
      <c r="Q25" s="16"/>
      <c r="R25" s="16"/>
    </row>
    <row r="26" spans="1:18" ht="18.600000000000001">
      <c r="C26" s="7"/>
      <c r="D26" s="7"/>
      <c r="E26" s="7"/>
      <c r="F26" s="7"/>
      <c r="G26" s="7"/>
      <c r="H26" s="7"/>
      <c r="I26" s="7"/>
      <c r="J26" s="7"/>
      <c r="K26" s="7"/>
      <c r="L26" s="7"/>
      <c r="M26" s="7"/>
      <c r="N26" s="7"/>
      <c r="O26" s="31"/>
      <c r="P26" s="31"/>
    </row>
    <row r="27" spans="1:18" ht="18.600000000000001">
      <c r="C27" s="29" t="s">
        <v>169</v>
      </c>
      <c r="D27" s="29"/>
      <c r="E27" s="29"/>
      <c r="F27" s="29"/>
      <c r="G27" s="29" t="s">
        <v>170</v>
      </c>
      <c r="H27" s="29"/>
      <c r="I27" s="29"/>
      <c r="J27" s="29"/>
      <c r="K27" s="29"/>
      <c r="L27" s="29"/>
      <c r="M27" s="29"/>
      <c r="N27" s="29"/>
      <c r="O27" s="33"/>
      <c r="P27" s="34"/>
    </row>
    <row r="28" spans="1:18" ht="18.600000000000001">
      <c r="C28" s="7"/>
      <c r="D28" s="7"/>
      <c r="E28" s="7"/>
      <c r="F28" s="7"/>
      <c r="G28" s="7"/>
      <c r="H28" s="7"/>
      <c r="I28" s="7"/>
      <c r="J28" s="7"/>
      <c r="K28" s="7"/>
      <c r="L28" s="7"/>
      <c r="M28" s="7"/>
      <c r="N28" s="7"/>
      <c r="O28" s="31"/>
      <c r="P28" s="31"/>
    </row>
    <row r="29" spans="1:18" ht="14.45" customHeight="1">
      <c r="C29" s="29" t="s">
        <v>171</v>
      </c>
      <c r="D29" s="29"/>
      <c r="E29" s="29"/>
      <c r="F29" s="29"/>
      <c r="G29" s="29" t="s">
        <v>172</v>
      </c>
      <c r="H29" s="29"/>
      <c r="I29" s="29"/>
      <c r="J29" s="29"/>
      <c r="K29" s="29"/>
      <c r="L29" s="29"/>
      <c r="M29" s="29"/>
      <c r="N29" s="29"/>
      <c r="O29" s="33"/>
      <c r="P29" s="34"/>
    </row>
    <row r="30" spans="1:18" ht="18.600000000000001">
      <c r="C30" s="7"/>
      <c r="D30" s="7"/>
      <c r="E30" s="7"/>
      <c r="F30" s="7"/>
      <c r="G30" s="7"/>
      <c r="H30" s="7"/>
      <c r="I30" s="7"/>
      <c r="J30" s="7"/>
      <c r="K30" s="7"/>
      <c r="L30" s="7"/>
      <c r="M30" s="7"/>
      <c r="N30" s="7"/>
      <c r="O30" s="31"/>
      <c r="P30" s="31"/>
    </row>
    <row r="31" spans="1:18" ht="18.600000000000001" customHeight="1">
      <c r="C31" s="29" t="s">
        <v>173</v>
      </c>
      <c r="D31" s="29"/>
      <c r="E31" s="29"/>
      <c r="F31" s="29"/>
      <c r="G31" s="29" t="s">
        <v>174</v>
      </c>
      <c r="H31" s="29"/>
      <c r="I31" s="29"/>
      <c r="J31" s="29"/>
      <c r="K31" s="29"/>
      <c r="L31" s="29"/>
      <c r="M31" s="29"/>
      <c r="N31" s="29"/>
      <c r="O31" s="33"/>
      <c r="P31" s="34"/>
    </row>
    <row r="32" spans="1:18" ht="18.600000000000001">
      <c r="C32" s="7"/>
      <c r="D32" s="7"/>
      <c r="E32" s="7"/>
      <c r="F32" s="7"/>
      <c r="G32" s="7"/>
      <c r="H32" s="7"/>
      <c r="I32" s="7"/>
      <c r="J32" s="7"/>
      <c r="K32" s="7"/>
      <c r="L32" s="7"/>
      <c r="M32" s="7"/>
      <c r="N32" s="7"/>
      <c r="O32" s="31"/>
      <c r="P32" s="31"/>
    </row>
    <row r="33" spans="3:16" ht="18.600000000000001">
      <c r="C33" s="29" t="s">
        <v>175</v>
      </c>
      <c r="D33" s="29"/>
      <c r="E33" s="29"/>
      <c r="F33" s="29"/>
      <c r="G33" s="29" t="s">
        <v>176</v>
      </c>
      <c r="H33" s="29"/>
      <c r="I33" s="29"/>
      <c r="J33" s="29"/>
      <c r="K33" s="29"/>
      <c r="L33" s="29"/>
      <c r="M33" s="29"/>
      <c r="N33" s="29"/>
      <c r="O33" s="33"/>
      <c r="P33" s="34"/>
    </row>
    <row r="34" spans="3:16" ht="18.600000000000001">
      <c r="C34" s="7"/>
      <c r="D34" s="7"/>
      <c r="E34" s="7"/>
      <c r="F34" s="7"/>
      <c r="G34" s="7"/>
      <c r="H34" s="7"/>
      <c r="I34" s="7"/>
      <c r="J34" s="7"/>
      <c r="K34" s="7"/>
      <c r="L34" s="7"/>
      <c r="M34" s="7"/>
      <c r="N34" s="7"/>
      <c r="O34" s="31"/>
      <c r="P34" s="31"/>
    </row>
    <row r="35" spans="3:16" ht="18.600000000000001">
      <c r="C35" s="29" t="s">
        <v>177</v>
      </c>
      <c r="D35" s="29"/>
      <c r="E35" s="29"/>
      <c r="F35" s="29"/>
      <c r="G35" s="29" t="s">
        <v>178</v>
      </c>
      <c r="H35" s="29"/>
      <c r="I35" s="29"/>
      <c r="J35" s="29"/>
      <c r="K35" s="29"/>
      <c r="L35" s="29"/>
      <c r="M35" s="29"/>
      <c r="N35" s="29"/>
      <c r="O35" s="33"/>
      <c r="P35" s="34"/>
    </row>
    <row r="36" spans="3:16" ht="14.45" customHeight="1">
      <c r="C36" s="7"/>
      <c r="D36" s="7"/>
      <c r="E36" s="7"/>
      <c r="F36" s="7"/>
      <c r="G36" s="7"/>
      <c r="H36" s="7"/>
      <c r="I36" s="7"/>
      <c r="J36" s="7"/>
      <c r="K36" s="7"/>
      <c r="L36" s="7"/>
      <c r="M36" s="7"/>
      <c r="N36" s="7"/>
      <c r="O36" s="31"/>
      <c r="P36" s="31"/>
    </row>
    <row r="37" spans="3:16" ht="18.600000000000001">
      <c r="C37" s="29" t="s">
        <v>179</v>
      </c>
      <c r="D37" s="29"/>
      <c r="E37" s="29"/>
      <c r="F37" s="29"/>
      <c r="G37" s="29" t="s">
        <v>180</v>
      </c>
      <c r="H37" s="29"/>
      <c r="I37" s="29"/>
      <c r="J37" s="29"/>
      <c r="K37" s="29"/>
      <c r="L37" s="29"/>
      <c r="M37" s="29"/>
      <c r="N37" s="29"/>
      <c r="O37" s="33"/>
      <c r="P37" s="34"/>
    </row>
    <row r="38" spans="3:16" ht="18.600000000000001">
      <c r="C38" s="7"/>
      <c r="D38" s="7"/>
      <c r="E38" s="7"/>
      <c r="F38" s="7"/>
      <c r="G38" s="7"/>
      <c r="H38" s="7"/>
      <c r="I38" s="7"/>
      <c r="J38" s="7"/>
      <c r="K38" s="7"/>
      <c r="L38" s="7"/>
      <c r="M38" s="7"/>
      <c r="N38" s="7"/>
      <c r="O38" s="31"/>
      <c r="P38" s="31"/>
    </row>
    <row r="39" spans="3:16" ht="18.600000000000001">
      <c r="C39" s="29" t="s">
        <v>181</v>
      </c>
      <c r="D39" s="29"/>
      <c r="E39" s="29"/>
      <c r="F39" s="29"/>
      <c r="G39" s="29" t="s">
        <v>182</v>
      </c>
      <c r="H39" s="29"/>
      <c r="I39" s="29"/>
      <c r="J39" s="29"/>
      <c r="K39" s="29"/>
      <c r="L39" s="29"/>
      <c r="M39" s="29"/>
      <c r="N39" s="29"/>
      <c r="O39" s="33"/>
      <c r="P39" s="34"/>
    </row>
    <row r="40" spans="3:16" ht="18.600000000000001">
      <c r="C40" s="7"/>
      <c r="D40" s="7"/>
      <c r="E40" s="7"/>
      <c r="F40" s="7"/>
      <c r="G40" s="7"/>
      <c r="H40" s="7"/>
      <c r="I40" s="7"/>
      <c r="J40" s="7"/>
      <c r="K40" s="7"/>
      <c r="L40" s="7"/>
      <c r="M40" s="7"/>
      <c r="N40" s="7"/>
      <c r="O40" s="31"/>
      <c r="P40" s="31"/>
    </row>
    <row r="41" spans="3:16" ht="18.600000000000001">
      <c r="C41" s="29" t="s">
        <v>183</v>
      </c>
      <c r="D41" s="29"/>
      <c r="E41" s="29"/>
      <c r="F41" s="29"/>
      <c r="G41" s="29" t="s">
        <v>184</v>
      </c>
      <c r="H41" s="29"/>
      <c r="I41" s="29"/>
      <c r="J41" s="29"/>
      <c r="K41" s="29"/>
      <c r="L41" s="29"/>
      <c r="M41" s="29"/>
      <c r="N41" s="29"/>
    </row>
    <row r="42" spans="3:16" ht="18.600000000000001">
      <c r="C42" s="35"/>
      <c r="D42" s="35"/>
      <c r="E42" s="35"/>
      <c r="F42" s="35"/>
      <c r="G42" s="35"/>
      <c r="H42" s="35"/>
      <c r="I42" s="35"/>
      <c r="J42" s="35"/>
      <c r="K42" s="35"/>
      <c r="L42" s="35"/>
      <c r="M42" s="35"/>
      <c r="N42" s="35"/>
      <c r="O42" s="35"/>
      <c r="P42" s="35"/>
    </row>
    <row r="43" spans="3:16" ht="18.600000000000001">
      <c r="C43" s="7"/>
      <c r="D43" s="7"/>
      <c r="E43" s="7"/>
      <c r="F43" s="7"/>
      <c r="G43" s="7"/>
      <c r="H43" s="7"/>
      <c r="I43" s="7"/>
      <c r="J43" s="7"/>
      <c r="K43" s="7"/>
      <c r="L43" s="7"/>
      <c r="M43" s="7"/>
      <c r="N43" s="28"/>
      <c r="O43" s="7"/>
      <c r="P43" s="7"/>
    </row>
    <row r="44" spans="3:16" ht="18.600000000000001">
      <c r="C44" s="35"/>
      <c r="D44" s="35"/>
      <c r="E44" s="35"/>
      <c r="F44" s="35"/>
      <c r="G44" s="35"/>
      <c r="H44" s="35"/>
      <c r="I44" s="35"/>
      <c r="J44" s="35"/>
      <c r="K44" s="35"/>
      <c r="L44" s="35"/>
      <c r="M44" s="35"/>
      <c r="N44" s="29"/>
      <c r="O44" s="35"/>
      <c r="P44" s="35"/>
    </row>
    <row r="45" spans="3:16" ht="18.600000000000001">
      <c r="C45" s="7"/>
      <c r="D45" s="7"/>
      <c r="E45" s="7"/>
      <c r="F45" s="7"/>
      <c r="G45" s="7"/>
      <c r="H45" s="7"/>
      <c r="I45" s="7"/>
      <c r="J45" s="7"/>
      <c r="K45" s="7"/>
      <c r="L45" s="7"/>
      <c r="M45" s="7"/>
      <c r="N45" s="28"/>
      <c r="O45" s="7"/>
      <c r="P45" s="7"/>
    </row>
    <row r="46" spans="3:16" ht="18.600000000000001">
      <c r="C46" s="35"/>
      <c r="D46" s="35"/>
      <c r="E46" s="35"/>
      <c r="F46" s="35"/>
      <c r="G46" s="35"/>
      <c r="H46" s="35"/>
      <c r="I46" s="35"/>
      <c r="J46" s="35"/>
      <c r="K46" s="35"/>
      <c r="L46" s="35"/>
      <c r="M46" s="35"/>
      <c r="N46" s="29"/>
      <c r="O46" s="35"/>
      <c r="P46" s="35"/>
    </row>
    <row r="47" spans="3:16" ht="18.600000000000001">
      <c r="C47" s="7"/>
      <c r="D47" s="7"/>
      <c r="E47" s="7"/>
      <c r="F47" s="7"/>
      <c r="G47" s="7"/>
      <c r="H47" s="7"/>
      <c r="I47" s="7"/>
      <c r="J47" s="7"/>
      <c r="K47" s="7"/>
      <c r="L47" s="7"/>
      <c r="M47" s="7"/>
      <c r="N47" s="28"/>
      <c r="O47" s="7"/>
      <c r="P47" s="7"/>
    </row>
    <row r="48" spans="3:16" ht="18.600000000000001">
      <c r="C48" s="35"/>
      <c r="D48" s="35"/>
      <c r="E48" s="35"/>
      <c r="F48" s="35"/>
      <c r="G48" s="35"/>
      <c r="H48" s="35"/>
      <c r="I48" s="35"/>
      <c r="J48" s="35"/>
      <c r="K48" s="35"/>
      <c r="L48" s="35"/>
      <c r="M48" s="35"/>
      <c r="N48" s="29"/>
      <c r="O48" s="35"/>
      <c r="P48" s="35"/>
    </row>
    <row r="49" spans="3:16" ht="18.600000000000001">
      <c r="C49" s="7"/>
      <c r="D49" s="7"/>
      <c r="E49" s="7"/>
      <c r="F49" s="7"/>
      <c r="G49" s="7"/>
      <c r="H49" s="7"/>
      <c r="I49" s="7"/>
      <c r="J49" s="7"/>
      <c r="K49" s="7"/>
      <c r="L49" s="7"/>
      <c r="M49" s="7"/>
      <c r="N49" s="28"/>
      <c r="O49" s="7"/>
      <c r="P49" s="7"/>
    </row>
    <row r="50" spans="3:16" ht="18.600000000000001">
      <c r="C50" s="35"/>
      <c r="D50" s="35"/>
      <c r="E50" s="35"/>
      <c r="F50" s="35"/>
      <c r="G50" s="35"/>
      <c r="H50" s="35"/>
      <c r="I50" s="35"/>
      <c r="J50" s="35"/>
      <c r="K50" s="35"/>
      <c r="L50" s="35"/>
      <c r="M50" s="35"/>
      <c r="N50" s="29"/>
      <c r="O50" s="35"/>
      <c r="P50" s="35"/>
    </row>
    <row r="51" spans="3:16" ht="18.600000000000001">
      <c r="C51" s="7"/>
      <c r="D51" s="7"/>
      <c r="E51" s="7"/>
      <c r="F51" s="7"/>
      <c r="G51" s="7"/>
      <c r="H51" s="7"/>
      <c r="I51" s="7"/>
      <c r="J51" s="7"/>
      <c r="K51" s="7"/>
      <c r="L51" s="7"/>
      <c r="M51" s="7"/>
      <c r="N51" s="28"/>
      <c r="O51" s="7"/>
      <c r="P51" s="7"/>
    </row>
    <row r="52" spans="3:16" ht="18.600000000000001">
      <c r="C52" s="35"/>
      <c r="D52" s="35"/>
      <c r="E52" s="35"/>
      <c r="F52" s="35"/>
      <c r="G52" s="35"/>
      <c r="H52" s="35"/>
      <c r="I52" s="35"/>
      <c r="J52" s="35"/>
      <c r="K52" s="35"/>
      <c r="L52" s="35"/>
      <c r="M52" s="35"/>
      <c r="N52" s="29"/>
      <c r="O52" s="35"/>
      <c r="P52" s="35"/>
    </row>
    <row r="53" spans="3:16" ht="18.600000000000001">
      <c r="C53" s="7"/>
      <c r="D53" s="7"/>
      <c r="E53" s="7"/>
      <c r="F53" s="7"/>
      <c r="G53" s="7"/>
      <c r="H53" s="7"/>
      <c r="I53" s="7"/>
      <c r="J53" s="7"/>
      <c r="K53" s="7"/>
      <c r="L53" s="7"/>
      <c r="M53" s="7"/>
      <c r="N53" s="28"/>
      <c r="O53" s="7"/>
      <c r="P53" s="7"/>
    </row>
    <row r="54" spans="3:16" ht="18.600000000000001">
      <c r="C54" s="35"/>
      <c r="D54" s="35"/>
      <c r="E54" s="35"/>
      <c r="F54" s="35"/>
      <c r="G54" s="35"/>
      <c r="H54" s="35"/>
      <c r="I54" s="35"/>
      <c r="J54" s="35"/>
      <c r="K54" s="35"/>
      <c r="L54" s="35"/>
      <c r="M54" s="35"/>
      <c r="N54" s="29"/>
      <c r="O54" s="35"/>
      <c r="P54" s="35"/>
    </row>
    <row r="55" spans="3:16" ht="18.600000000000001">
      <c r="C55" s="7"/>
      <c r="D55" s="7"/>
      <c r="E55" s="7"/>
      <c r="F55" s="7"/>
      <c r="G55" s="7"/>
      <c r="H55" s="7"/>
      <c r="I55" s="7"/>
      <c r="J55" s="7"/>
      <c r="K55" s="7"/>
      <c r="L55" s="7"/>
      <c r="M55" s="7"/>
      <c r="N55" s="28"/>
      <c r="O55" s="7"/>
      <c r="P55" s="7"/>
    </row>
    <row r="56" spans="3:16" ht="18.600000000000001">
      <c r="C56" s="35"/>
      <c r="D56" s="35"/>
      <c r="E56" s="35"/>
      <c r="F56" s="35"/>
      <c r="G56" s="35"/>
      <c r="H56" s="35"/>
      <c r="I56" s="35"/>
      <c r="J56" s="35"/>
      <c r="K56" s="35"/>
      <c r="L56" s="35"/>
      <c r="M56" s="35"/>
      <c r="N56" s="29"/>
      <c r="O56" s="35"/>
      <c r="P56" s="35"/>
    </row>
    <row r="57" spans="3:16" ht="18.600000000000001">
      <c r="C57" s="7"/>
      <c r="D57" s="7"/>
      <c r="E57" s="7"/>
      <c r="F57" s="7"/>
      <c r="G57" s="7"/>
      <c r="H57" s="7"/>
      <c r="I57" s="7"/>
      <c r="J57" s="7"/>
      <c r="K57" s="7"/>
      <c r="L57" s="7"/>
      <c r="M57" s="7"/>
      <c r="N57" s="28"/>
      <c r="O57" s="7"/>
      <c r="P57" s="7"/>
    </row>
    <row r="58" spans="3:16" ht="18.600000000000001">
      <c r="C58" s="35"/>
      <c r="D58" s="35"/>
      <c r="E58" s="35"/>
      <c r="F58" s="35"/>
      <c r="G58" s="35"/>
      <c r="H58" s="35"/>
      <c r="I58" s="35"/>
      <c r="J58" s="35"/>
      <c r="K58" s="35"/>
      <c r="L58" s="35"/>
      <c r="M58" s="35"/>
      <c r="N58" s="29"/>
      <c r="O58" s="35"/>
      <c r="P58" s="35"/>
    </row>
    <row r="59" spans="3:16" ht="18.600000000000001">
      <c r="C59" s="7"/>
      <c r="D59" s="7"/>
      <c r="E59" s="7"/>
      <c r="F59" s="7"/>
      <c r="G59" s="7"/>
      <c r="H59" s="7"/>
      <c r="I59" s="7"/>
      <c r="J59" s="7"/>
      <c r="K59" s="7"/>
      <c r="L59" s="7"/>
      <c r="M59" s="7"/>
      <c r="N59" s="28"/>
      <c r="O59" s="7"/>
      <c r="P59" s="7"/>
    </row>
    <row r="60" spans="3:16" ht="18.600000000000001">
      <c r="C60" s="35"/>
      <c r="D60" s="35"/>
      <c r="E60" s="35"/>
      <c r="F60" s="35"/>
      <c r="G60" s="35"/>
      <c r="H60" s="35"/>
      <c r="I60" s="35"/>
      <c r="J60" s="35"/>
      <c r="K60" s="35"/>
      <c r="L60" s="35"/>
      <c r="M60" s="35"/>
      <c r="N60" s="29"/>
      <c r="O60" s="35"/>
      <c r="P60" s="35"/>
    </row>
    <row r="61" spans="3:16" ht="18.600000000000001">
      <c r="C61" s="7"/>
      <c r="D61" s="7"/>
      <c r="E61" s="7"/>
      <c r="F61" s="7"/>
      <c r="G61" s="7"/>
      <c r="H61" s="7"/>
      <c r="I61" s="7"/>
      <c r="J61" s="7"/>
      <c r="K61" s="7"/>
      <c r="L61" s="7"/>
      <c r="M61" s="7"/>
      <c r="N61" s="28"/>
      <c r="O61" s="7"/>
      <c r="P61" s="7"/>
    </row>
    <row r="62" spans="3:16" ht="18.600000000000001">
      <c r="C62" s="35"/>
      <c r="D62" s="35"/>
      <c r="E62" s="35"/>
      <c r="F62" s="35"/>
      <c r="G62" s="35"/>
      <c r="H62" s="35"/>
      <c r="I62" s="35"/>
      <c r="J62" s="35"/>
      <c r="K62" s="35"/>
      <c r="L62" s="35"/>
      <c r="M62" s="35"/>
      <c r="N62" s="29"/>
      <c r="O62" s="35"/>
      <c r="P62" s="35"/>
    </row>
    <row r="63" spans="3:16" ht="18.600000000000001">
      <c r="C63" s="7"/>
      <c r="D63" s="7"/>
      <c r="E63" s="7"/>
      <c r="F63" s="7"/>
      <c r="G63" s="7"/>
      <c r="H63" s="7"/>
      <c r="I63" s="7"/>
      <c r="J63" s="7"/>
      <c r="K63" s="7"/>
      <c r="L63" s="7"/>
      <c r="M63" s="7"/>
      <c r="N63" s="28"/>
      <c r="O63" s="7"/>
      <c r="P63" s="7"/>
    </row>
    <row r="64" spans="3:16" ht="18.600000000000001">
      <c r="C64" s="35"/>
      <c r="D64" s="35"/>
      <c r="E64" s="35"/>
      <c r="F64" s="35"/>
      <c r="G64" s="35"/>
      <c r="H64" s="35"/>
      <c r="I64" s="35"/>
      <c r="J64" s="35"/>
      <c r="K64" s="35"/>
      <c r="L64" s="35"/>
      <c r="M64" s="35"/>
      <c r="N64" s="29"/>
      <c r="O64" s="35"/>
      <c r="P64" s="35"/>
    </row>
    <row r="65" spans="3:16" ht="18.600000000000001">
      <c r="C65" s="7"/>
      <c r="D65" s="7"/>
      <c r="E65" s="7"/>
      <c r="F65" s="7"/>
      <c r="G65" s="7"/>
      <c r="H65" s="7"/>
      <c r="I65" s="7"/>
      <c r="J65" s="7"/>
      <c r="K65" s="7"/>
      <c r="L65" s="7"/>
      <c r="M65" s="7"/>
      <c r="N65" s="28"/>
      <c r="O65" s="7"/>
      <c r="P65" s="7"/>
    </row>
    <row r="66" spans="3:16" ht="18.600000000000001">
      <c r="C66" s="35"/>
      <c r="D66" s="35"/>
      <c r="E66" s="35"/>
      <c r="F66" s="35"/>
      <c r="G66" s="35"/>
      <c r="H66" s="35"/>
      <c r="I66" s="35"/>
      <c r="J66" s="35"/>
      <c r="K66" s="35"/>
      <c r="L66" s="35"/>
      <c r="M66" s="35"/>
      <c r="N66" s="29"/>
      <c r="O66" s="35"/>
      <c r="P66" s="35"/>
    </row>
    <row r="67" spans="3:16" ht="18.600000000000001">
      <c r="C67" s="7"/>
      <c r="D67" s="7"/>
      <c r="E67" s="7"/>
      <c r="F67" s="7"/>
      <c r="G67" s="7"/>
      <c r="H67" s="7"/>
      <c r="I67" s="7"/>
      <c r="J67" s="7"/>
      <c r="K67" s="7"/>
      <c r="L67" s="7"/>
      <c r="M67" s="7"/>
      <c r="N67" s="28"/>
      <c r="O67" s="7"/>
      <c r="P67" s="7"/>
    </row>
    <row r="68" spans="3:16" ht="18.600000000000001">
      <c r="C68" s="35"/>
      <c r="D68" s="35"/>
      <c r="E68" s="35"/>
      <c r="F68" s="35"/>
      <c r="G68" s="35"/>
      <c r="H68" s="35"/>
      <c r="I68" s="35"/>
      <c r="J68" s="35"/>
      <c r="K68" s="35"/>
      <c r="L68" s="35"/>
      <c r="M68" s="35"/>
      <c r="N68" s="29"/>
      <c r="O68" s="35"/>
      <c r="P68" s="35"/>
    </row>
    <row r="69" spans="3:16" ht="18.600000000000001">
      <c r="C69" s="7"/>
      <c r="D69" s="7"/>
      <c r="E69" s="7"/>
      <c r="F69" s="7"/>
      <c r="G69" s="7"/>
      <c r="H69" s="7"/>
      <c r="I69" s="7"/>
      <c r="J69" s="7"/>
      <c r="K69" s="7"/>
      <c r="L69" s="7"/>
      <c r="M69" s="7"/>
      <c r="N69" s="28"/>
      <c r="O69" s="7"/>
      <c r="P69" s="7"/>
    </row>
    <row r="70" spans="3:16" ht="18.600000000000001">
      <c r="C70" s="35"/>
      <c r="D70" s="35"/>
      <c r="E70" s="35"/>
      <c r="F70" s="35"/>
      <c r="G70" s="35"/>
      <c r="H70" s="35"/>
      <c r="I70" s="35"/>
      <c r="J70" s="35"/>
      <c r="K70" s="35"/>
      <c r="L70" s="35"/>
      <c r="M70" s="35"/>
      <c r="N70" s="29"/>
      <c r="O70" s="35"/>
      <c r="P70" s="35"/>
    </row>
    <row r="71" spans="3:16" ht="18.600000000000001">
      <c r="C71" s="7"/>
      <c r="D71" s="7"/>
      <c r="E71" s="7"/>
      <c r="F71" s="7"/>
      <c r="G71" s="7"/>
      <c r="H71" s="7"/>
      <c r="I71" s="7"/>
      <c r="J71" s="7"/>
      <c r="K71" s="7"/>
      <c r="L71" s="7"/>
      <c r="M71" s="7"/>
      <c r="N71" s="28"/>
      <c r="O71" s="7"/>
      <c r="P71" s="7"/>
    </row>
    <row r="72" spans="3:16" ht="18.600000000000001">
      <c r="C72" s="35"/>
      <c r="D72" s="35"/>
      <c r="E72" s="35"/>
      <c r="F72" s="35"/>
      <c r="G72" s="35"/>
      <c r="H72" s="35"/>
      <c r="I72" s="35"/>
      <c r="J72" s="35"/>
      <c r="K72" s="35"/>
      <c r="L72" s="35"/>
      <c r="M72" s="35"/>
      <c r="N72" s="29"/>
      <c r="O72" s="35"/>
      <c r="P72" s="35"/>
    </row>
    <row r="73" spans="3:16" ht="18.600000000000001">
      <c r="C73" s="7"/>
      <c r="D73" s="7"/>
      <c r="E73" s="7"/>
      <c r="F73" s="7"/>
      <c r="G73" s="7"/>
      <c r="H73" s="7"/>
      <c r="I73" s="7"/>
      <c r="J73" s="7"/>
      <c r="K73" s="7"/>
      <c r="L73" s="7"/>
      <c r="M73" s="7"/>
      <c r="N73" s="28"/>
      <c r="O73" s="7"/>
      <c r="P73" s="7"/>
    </row>
    <row r="74" spans="3:16" ht="18.600000000000001">
      <c r="C74" s="35"/>
      <c r="D74" s="35"/>
      <c r="E74" s="35"/>
      <c r="F74" s="35"/>
      <c r="G74" s="35"/>
      <c r="H74" s="35"/>
      <c r="I74" s="35"/>
      <c r="J74" s="35"/>
      <c r="K74" s="35"/>
      <c r="L74" s="35"/>
      <c r="M74" s="35"/>
      <c r="N74" s="29"/>
      <c r="O74" s="35"/>
      <c r="P74" s="35"/>
    </row>
    <row r="75" spans="3:16" ht="18.600000000000001">
      <c r="C75" s="7"/>
      <c r="D75" s="7"/>
      <c r="E75" s="7"/>
      <c r="F75" s="7"/>
      <c r="G75" s="7"/>
      <c r="H75" s="7"/>
      <c r="I75" s="7"/>
      <c r="J75" s="7"/>
      <c r="K75" s="7"/>
      <c r="L75" s="7"/>
      <c r="M75" s="7"/>
      <c r="N75" s="28"/>
      <c r="O75" s="7"/>
      <c r="P75" s="7"/>
    </row>
    <row r="76" spans="3:16" ht="18.600000000000001">
      <c r="C76" s="35"/>
      <c r="D76" s="35"/>
      <c r="E76" s="35"/>
      <c r="F76" s="35"/>
      <c r="G76" s="35"/>
      <c r="H76" s="35"/>
      <c r="I76" s="35"/>
      <c r="J76" s="35"/>
      <c r="K76" s="35"/>
      <c r="L76" s="35"/>
      <c r="M76" s="35"/>
      <c r="N76" s="29"/>
      <c r="O76" s="35"/>
      <c r="P76" s="35"/>
    </row>
    <row r="77" spans="3:16" ht="18.600000000000001">
      <c r="C77" s="7"/>
      <c r="D77" s="7"/>
      <c r="E77" s="7"/>
      <c r="F77" s="7"/>
      <c r="G77" s="7"/>
      <c r="H77" s="7"/>
      <c r="I77" s="7"/>
      <c r="J77" s="7"/>
      <c r="K77" s="7"/>
      <c r="L77" s="7"/>
      <c r="M77" s="7"/>
      <c r="N77" s="28"/>
      <c r="O77" s="7"/>
      <c r="P77" s="7"/>
    </row>
    <row r="78" spans="3:16" ht="18.600000000000001">
      <c r="C78" s="35"/>
      <c r="D78" s="35"/>
      <c r="E78" s="35"/>
      <c r="F78" s="35"/>
      <c r="G78" s="35"/>
      <c r="H78" s="35"/>
      <c r="I78" s="35"/>
      <c r="J78" s="35"/>
      <c r="K78" s="35"/>
      <c r="L78" s="35"/>
      <c r="M78" s="35"/>
      <c r="N78" s="29"/>
      <c r="O78" s="35"/>
      <c r="P78" s="35"/>
    </row>
    <row r="79" spans="3:16" ht="18.600000000000001">
      <c r="C79" s="7"/>
      <c r="D79" s="7"/>
      <c r="E79" s="7"/>
      <c r="F79" s="7"/>
      <c r="G79" s="7"/>
      <c r="H79" s="7"/>
      <c r="I79" s="7"/>
      <c r="J79" s="7"/>
      <c r="K79" s="7"/>
      <c r="L79" s="7"/>
      <c r="M79" s="7"/>
      <c r="N79" s="28"/>
      <c r="O79" s="7"/>
      <c r="P79" s="7"/>
    </row>
    <row r="80" spans="3:16" ht="18.600000000000001">
      <c r="C80" s="35"/>
      <c r="D80" s="35"/>
      <c r="E80" s="35"/>
      <c r="F80" s="35"/>
      <c r="G80" s="35"/>
      <c r="H80" s="35"/>
      <c r="I80" s="35"/>
      <c r="J80" s="35"/>
      <c r="K80" s="35"/>
      <c r="L80" s="35"/>
      <c r="M80" s="35"/>
      <c r="N80" s="29"/>
      <c r="O80" s="35"/>
      <c r="P80" s="35"/>
    </row>
    <row r="81" spans="3:16" ht="18.600000000000001">
      <c r="C81" s="7"/>
      <c r="D81" s="7"/>
      <c r="E81" s="7"/>
      <c r="F81" s="7"/>
      <c r="G81" s="7"/>
      <c r="H81" s="7"/>
      <c r="I81" s="7"/>
      <c r="J81" s="7"/>
      <c r="K81" s="7"/>
      <c r="L81" s="7"/>
      <c r="M81" s="7"/>
      <c r="N81" s="28"/>
      <c r="O81" s="7"/>
      <c r="P81" s="7"/>
    </row>
    <row r="82" spans="3:16" ht="18.600000000000001">
      <c r="C82" s="35"/>
      <c r="D82" s="35"/>
      <c r="E82" s="35"/>
      <c r="F82" s="35"/>
      <c r="G82" s="35"/>
      <c r="H82" s="35"/>
      <c r="I82" s="35"/>
      <c r="J82" s="35"/>
      <c r="K82" s="35"/>
      <c r="L82" s="35"/>
      <c r="M82" s="35"/>
      <c r="N82" s="29"/>
      <c r="O82" s="35"/>
      <c r="P82" s="35"/>
    </row>
    <row r="83" spans="3:16" ht="18.600000000000001">
      <c r="C83" s="7"/>
      <c r="D83" s="7"/>
      <c r="E83" s="7"/>
      <c r="F83" s="7"/>
      <c r="G83" s="7"/>
      <c r="H83" s="7"/>
      <c r="I83" s="7"/>
      <c r="J83" s="7"/>
      <c r="K83" s="7"/>
      <c r="L83" s="7"/>
      <c r="M83" s="7"/>
      <c r="N83" s="28"/>
      <c r="O83" s="7"/>
      <c r="P83" s="7"/>
    </row>
    <row r="84" spans="3:16" ht="18.600000000000001">
      <c r="C84" s="35"/>
      <c r="D84" s="35"/>
      <c r="E84" s="35"/>
      <c r="F84" s="35"/>
      <c r="G84" s="35"/>
      <c r="H84" s="35"/>
      <c r="I84" s="35"/>
      <c r="J84" s="35"/>
      <c r="K84" s="35"/>
      <c r="L84" s="35"/>
      <c r="M84" s="35"/>
      <c r="N84" s="29"/>
      <c r="O84" s="35"/>
      <c r="P84" s="35"/>
    </row>
    <row r="85" spans="3:16" ht="18.600000000000001">
      <c r="C85" s="7"/>
      <c r="D85" s="7"/>
      <c r="E85" s="7"/>
      <c r="F85" s="7"/>
      <c r="G85" s="7"/>
      <c r="H85" s="7"/>
      <c r="I85" s="7"/>
      <c r="J85" s="7"/>
      <c r="K85" s="7"/>
      <c r="L85" s="7"/>
      <c r="M85" s="7"/>
      <c r="N85" s="28"/>
      <c r="O85" s="7"/>
      <c r="P85" s="7"/>
    </row>
    <row r="86" spans="3:16" ht="18.600000000000001">
      <c r="C86" s="35"/>
      <c r="D86" s="35"/>
      <c r="E86" s="35"/>
      <c r="F86" s="35"/>
      <c r="G86" s="35"/>
      <c r="H86" s="35"/>
      <c r="I86" s="35"/>
      <c r="J86" s="35"/>
      <c r="K86" s="35"/>
      <c r="L86" s="35"/>
      <c r="M86" s="35"/>
      <c r="N86" s="29"/>
      <c r="O86" s="35"/>
      <c r="P86" s="35"/>
    </row>
    <row r="87" spans="3:16" ht="18.600000000000001">
      <c r="C87" s="7"/>
      <c r="D87" s="7"/>
      <c r="E87" s="7"/>
      <c r="F87" s="7"/>
      <c r="G87" s="7"/>
      <c r="H87" s="7"/>
      <c r="I87" s="7"/>
      <c r="J87" s="7"/>
      <c r="K87" s="7"/>
      <c r="L87" s="7"/>
      <c r="M87" s="7"/>
      <c r="N87" s="28"/>
      <c r="O87" s="7"/>
      <c r="P87" s="7"/>
    </row>
    <row r="88" spans="3:16" ht="18.600000000000001">
      <c r="C88" s="35"/>
      <c r="D88" s="35"/>
      <c r="E88" s="35"/>
      <c r="F88" s="35"/>
      <c r="G88" s="35"/>
      <c r="H88" s="35"/>
      <c r="I88" s="35"/>
      <c r="J88" s="35"/>
      <c r="K88" s="35"/>
      <c r="L88" s="35"/>
      <c r="M88" s="35"/>
      <c r="N88" s="29"/>
    </row>
  </sheetData>
  <hyperlinks>
    <hyperlink ref="A4" location="'ÍNDICE REMISSIVO'!A1" display="Índice" xr:uid="{17A6FBD8-DA2B-4D54-B59B-B5142C724105}"/>
    <hyperlink ref="F1" location="ÍNDICE!A1" display="Índice" xr:uid="{D7D33006-7E88-439B-A935-7036EED70795}"/>
    <hyperlink ref="G1" location="'TEMAS MATERIAIS'!A1" display="Temas materiais" xr:uid="{82761A0E-487D-4BBC-B797-461C874A8F95}"/>
    <hyperlink ref="H1" location="AMBIENTAL!A1" display="Ambiental" xr:uid="{8E0BC7EC-A79F-46F5-890C-3BA01E79E21B}"/>
    <hyperlink ref="I1" location="ECONÔMICO!A1" display="Econômico " xr:uid="{0BA0A461-1869-4C45-9BED-0D8643DBCD09}"/>
    <hyperlink ref="J1" location="GOVERNANÇA!A1" display="Governança " xr:uid="{D0B10001-BDDB-47D2-A4AF-BC24F9C7E06C}"/>
    <hyperlink ref="L1" location="GRI!A1" display="GRI" xr:uid="{E773F0D1-1285-4453-AF34-23313B82F784}"/>
    <hyperlink ref="M1" location="SASB!A1" display="SASB" xr:uid="{9C12971A-3F25-4DB6-AFF1-FDF7D944827C}"/>
    <hyperlink ref="K1" location="SOCIAL!A1" display="Social " xr:uid="{B47ADC8F-4E1A-4CA3-A77B-1EE2EE47BF6D}"/>
    <hyperlink ref="B1" location="INTRODUÇÃO!A1" display="INTRODUÇÃO!A1" xr:uid="{21C82077-A298-4A08-B934-8019EC81720C}"/>
  </hyperlinks>
  <pageMargins left="0.511811024" right="0.511811024" top="0.78740157499999996" bottom="0.78740157499999996" header="0.31496062000000002" footer="0.3149606200000000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68D02-BF25-4A32-8A08-F07A2316B1D6}">
  <dimension ref="A1:S87"/>
  <sheetViews>
    <sheetView showGridLines="0" showRowColHeaders="0" topLeftCell="A9" zoomScale="80" zoomScaleNormal="80" workbookViewId="0">
      <selection activeCell="G45" sqref="G45"/>
    </sheetView>
  </sheetViews>
  <sheetFormatPr defaultRowHeight="14.45"/>
  <cols>
    <col min="1" max="1" width="2.85546875" customWidth="1"/>
    <col min="2" max="2" width="7.85546875" customWidth="1"/>
    <col min="5" max="5" width="2.28515625" customWidth="1"/>
    <col min="6" max="13" width="22.42578125" customWidth="1"/>
  </cols>
  <sheetData>
    <row r="1" spans="1:19" ht="45.95" customHeight="1">
      <c r="A1" s="2"/>
      <c r="B1" s="50" t="e" vm="1">
        <v>#VALUE!</v>
      </c>
      <c r="C1" s="2"/>
      <c r="D1" s="2"/>
      <c r="E1" s="2"/>
      <c r="F1" s="47" t="s">
        <v>0</v>
      </c>
      <c r="G1" s="47" t="s">
        <v>1</v>
      </c>
      <c r="H1" s="47" t="s">
        <v>2</v>
      </c>
      <c r="I1" s="47" t="s">
        <v>3</v>
      </c>
      <c r="J1" s="48" t="s">
        <v>4</v>
      </c>
      <c r="K1" s="47" t="s">
        <v>5</v>
      </c>
      <c r="L1" s="47" t="s">
        <v>6</v>
      </c>
      <c r="M1" s="47" t="s">
        <v>7</v>
      </c>
      <c r="N1" s="2"/>
    </row>
    <row r="2" spans="1:19" ht="18.600000000000001">
      <c r="A2" s="3"/>
      <c r="B2" s="3"/>
      <c r="C2" s="3"/>
      <c r="D2" s="3"/>
      <c r="E2" s="3"/>
      <c r="F2" s="15"/>
      <c r="G2" s="15"/>
      <c r="H2" s="15"/>
      <c r="I2" s="15"/>
      <c r="J2" s="15"/>
      <c r="K2" s="15"/>
      <c r="L2" s="15"/>
      <c r="M2" s="15"/>
      <c r="N2" s="3"/>
    </row>
    <row r="3" spans="1:19" ht="21">
      <c r="A3" s="3"/>
      <c r="C3" s="13" t="s">
        <v>8</v>
      </c>
      <c r="D3" s="10"/>
      <c r="E3" s="10"/>
      <c r="F3" s="10"/>
      <c r="G3" s="10"/>
      <c r="H3" s="10"/>
      <c r="I3" s="10"/>
      <c r="J3" s="10"/>
      <c r="K3" s="10"/>
      <c r="L3" s="10"/>
      <c r="M3" s="10"/>
      <c r="N3" s="10"/>
      <c r="S3" s="21"/>
    </row>
    <row r="4" spans="1:19" ht="9.6" customHeight="1">
      <c r="A4" s="5" t="s">
        <v>0</v>
      </c>
      <c r="B4" s="6">
        <v>3</v>
      </c>
      <c r="C4" s="4"/>
    </row>
    <row r="5" spans="1:19" ht="31.5" customHeight="1">
      <c r="A5" s="3"/>
      <c r="D5" s="37" t="s">
        <v>18</v>
      </c>
      <c r="E5" s="36"/>
      <c r="F5" s="36"/>
      <c r="G5" s="8"/>
      <c r="H5" s="8"/>
      <c r="I5" s="8"/>
      <c r="J5" s="8"/>
      <c r="K5" s="8"/>
      <c r="L5" s="8"/>
      <c r="M5" s="8"/>
      <c r="N5" s="8"/>
    </row>
    <row r="6" spans="1:19" ht="9" customHeight="1">
      <c r="A6" s="3"/>
      <c r="C6" s="26"/>
      <c r="D6" s="8"/>
      <c r="E6" s="8"/>
      <c r="F6" s="8"/>
      <c r="G6" s="8"/>
      <c r="H6" s="8"/>
      <c r="I6" s="8"/>
      <c r="J6" s="8"/>
      <c r="K6" s="8"/>
      <c r="L6" s="8"/>
      <c r="M6" s="8"/>
      <c r="N6" s="8"/>
    </row>
    <row r="7" spans="1:19" ht="18.600000000000001">
      <c r="A7" s="3"/>
      <c r="B7" s="7"/>
      <c r="C7" s="30" t="s">
        <v>68</v>
      </c>
      <c r="D7" s="30"/>
      <c r="E7" s="30"/>
      <c r="F7" s="30"/>
      <c r="G7" s="30" t="s">
        <v>69</v>
      </c>
      <c r="H7" s="30"/>
      <c r="I7" s="30"/>
      <c r="J7" s="30"/>
      <c r="K7" s="30"/>
      <c r="L7" s="30"/>
      <c r="M7" s="30"/>
      <c r="N7" s="30"/>
      <c r="O7" s="20"/>
      <c r="P7" s="20"/>
      <c r="Q7" s="20"/>
      <c r="R7" s="20"/>
    </row>
    <row r="8" spans="1:19" ht="18.600000000000001">
      <c r="A8" s="5"/>
      <c r="C8" s="7"/>
      <c r="D8" s="7"/>
      <c r="E8" s="7"/>
      <c r="F8" s="7"/>
      <c r="G8" s="7"/>
      <c r="H8" s="7"/>
      <c r="I8" s="7"/>
      <c r="J8" s="7"/>
      <c r="K8" s="7"/>
      <c r="L8" s="7"/>
      <c r="M8" s="7"/>
      <c r="N8" s="7"/>
    </row>
    <row r="9" spans="1:19" ht="18.600000000000001">
      <c r="A9" s="5"/>
      <c r="C9" s="29" t="s">
        <v>185</v>
      </c>
      <c r="D9" s="29"/>
      <c r="E9" s="29"/>
      <c r="F9" s="29"/>
      <c r="G9" s="29" t="s">
        <v>186</v>
      </c>
      <c r="H9" s="29"/>
      <c r="I9" s="29"/>
      <c r="J9" s="29"/>
      <c r="K9" s="29"/>
      <c r="L9" s="29"/>
      <c r="M9" s="29"/>
      <c r="N9" s="29"/>
      <c r="O9" s="38"/>
      <c r="P9" s="38"/>
      <c r="S9" s="25"/>
    </row>
    <row r="10" spans="1:19" ht="18.600000000000001">
      <c r="A10" s="5"/>
      <c r="C10" s="7"/>
      <c r="D10" s="7"/>
      <c r="E10" s="7"/>
      <c r="F10" s="7"/>
      <c r="G10" s="7"/>
      <c r="H10" s="7"/>
      <c r="I10" s="7"/>
      <c r="J10" s="7"/>
      <c r="K10" s="7"/>
      <c r="L10" s="7"/>
      <c r="M10" s="7"/>
      <c r="N10" s="7"/>
      <c r="O10" s="31"/>
      <c r="P10" s="31"/>
    </row>
    <row r="11" spans="1:19" ht="18.600000000000001">
      <c r="A11" s="3"/>
      <c r="B11" s="7"/>
      <c r="C11" s="29" t="s">
        <v>187</v>
      </c>
      <c r="D11" s="29"/>
      <c r="E11" s="29"/>
      <c r="F11" s="29"/>
      <c r="G11" s="29" t="s">
        <v>188</v>
      </c>
      <c r="H11" s="29"/>
      <c r="I11" s="29"/>
      <c r="J11" s="29"/>
      <c r="K11" s="29"/>
      <c r="L11" s="29"/>
      <c r="M11" s="29"/>
      <c r="N11" s="29"/>
      <c r="O11" s="38"/>
      <c r="P11" s="38"/>
      <c r="Q11" s="20"/>
      <c r="R11" s="20"/>
    </row>
    <row r="12" spans="1:19" ht="18.600000000000001">
      <c r="A12" s="5"/>
      <c r="C12" s="7"/>
      <c r="D12" s="7"/>
      <c r="E12" s="7"/>
      <c r="F12" s="7"/>
      <c r="G12" s="7"/>
      <c r="H12" s="7"/>
      <c r="I12" s="7"/>
      <c r="J12" s="7"/>
      <c r="K12" s="7"/>
      <c r="L12" s="7"/>
      <c r="M12" s="7"/>
      <c r="N12" s="7"/>
      <c r="O12" s="31"/>
      <c r="P12" s="31"/>
    </row>
    <row r="13" spans="1:19" ht="18.600000000000001">
      <c r="A13" s="5"/>
      <c r="C13" s="29" t="s">
        <v>189</v>
      </c>
      <c r="D13" s="29"/>
      <c r="E13" s="29"/>
      <c r="F13" s="29"/>
      <c r="G13" s="29" t="s">
        <v>190</v>
      </c>
      <c r="H13" s="29"/>
      <c r="I13" s="29"/>
      <c r="J13" s="29"/>
      <c r="K13" s="29"/>
      <c r="L13" s="29"/>
      <c r="M13" s="29"/>
      <c r="N13" s="29"/>
    </row>
    <row r="14" spans="1:19" ht="18.600000000000001">
      <c r="A14" s="3"/>
      <c r="B14" s="7"/>
      <c r="C14" s="7"/>
      <c r="D14" s="7"/>
      <c r="E14" s="7"/>
      <c r="F14" s="7"/>
      <c r="G14" s="7"/>
      <c r="H14" s="7"/>
      <c r="I14" s="7"/>
      <c r="J14" s="7"/>
      <c r="K14" s="7"/>
      <c r="L14" s="7"/>
      <c r="M14" s="7"/>
      <c r="N14" s="7"/>
      <c r="O14" s="31"/>
      <c r="P14" s="31"/>
      <c r="Q14" s="20"/>
      <c r="R14" s="20"/>
    </row>
    <row r="15" spans="1:19" ht="18.600000000000001">
      <c r="A15" s="5"/>
      <c r="C15" s="29" t="s">
        <v>191</v>
      </c>
      <c r="D15" s="29"/>
      <c r="E15" s="29"/>
      <c r="F15" s="29"/>
      <c r="G15" s="29" t="s">
        <v>192</v>
      </c>
      <c r="H15" s="29"/>
      <c r="I15" s="29"/>
      <c r="J15" s="29"/>
      <c r="K15" s="29"/>
      <c r="L15" s="29"/>
      <c r="M15" s="29"/>
      <c r="N15" s="29"/>
      <c r="O15" s="38"/>
      <c r="P15" s="38"/>
    </row>
    <row r="16" spans="1:19" ht="18.600000000000001">
      <c r="A16" s="3"/>
      <c r="B16" s="7"/>
      <c r="C16" s="7"/>
      <c r="D16" s="7"/>
      <c r="E16" s="7"/>
      <c r="F16" s="7"/>
      <c r="G16" s="7"/>
      <c r="H16" s="7"/>
      <c r="I16" s="7"/>
      <c r="J16" s="7"/>
      <c r="K16" s="7"/>
      <c r="L16" s="7"/>
      <c r="M16" s="7"/>
      <c r="N16" s="7"/>
      <c r="O16" s="31"/>
      <c r="P16" s="31"/>
      <c r="Q16" s="20"/>
      <c r="R16" s="20"/>
    </row>
    <row r="17" spans="1:18" ht="18.600000000000001">
      <c r="A17" s="5"/>
      <c r="C17" s="29" t="s">
        <v>193</v>
      </c>
      <c r="D17" s="29"/>
      <c r="E17" s="29"/>
      <c r="F17" s="29"/>
      <c r="G17" s="29" t="s">
        <v>194</v>
      </c>
      <c r="H17" s="29"/>
      <c r="I17" s="29"/>
      <c r="J17" s="29"/>
      <c r="K17" s="29"/>
      <c r="L17" s="29"/>
      <c r="M17" s="29"/>
      <c r="N17" s="29"/>
    </row>
    <row r="18" spans="1:18" ht="18.600000000000001">
      <c r="A18" s="3"/>
      <c r="B18" s="7"/>
      <c r="C18" s="7"/>
      <c r="D18" s="7"/>
      <c r="E18" s="7"/>
      <c r="F18" s="7"/>
      <c r="G18" s="7"/>
      <c r="H18" s="7"/>
      <c r="I18" s="7"/>
      <c r="J18" s="7"/>
      <c r="K18" s="7"/>
      <c r="L18" s="7"/>
      <c r="M18" s="7"/>
      <c r="N18" s="7"/>
      <c r="O18" s="31"/>
      <c r="P18" s="31"/>
      <c r="Q18" s="20"/>
      <c r="R18" s="20"/>
    </row>
    <row r="19" spans="1:18" ht="18.600000000000001">
      <c r="A19" s="5"/>
      <c r="C19" s="29" t="s">
        <v>195</v>
      </c>
      <c r="D19" s="29"/>
      <c r="E19" s="29"/>
      <c r="F19" s="29"/>
      <c r="G19" s="29" t="s">
        <v>196</v>
      </c>
      <c r="H19" s="29"/>
      <c r="I19" s="29"/>
      <c r="J19" s="29"/>
      <c r="K19" s="29"/>
      <c r="L19" s="29"/>
      <c r="M19" s="29"/>
      <c r="N19" s="29"/>
      <c r="O19" s="38"/>
      <c r="P19" s="38"/>
    </row>
    <row r="20" spans="1:18" ht="18.600000000000001">
      <c r="A20" s="3"/>
      <c r="B20" s="7"/>
      <c r="C20" s="7"/>
      <c r="D20" s="7"/>
      <c r="E20" s="7"/>
      <c r="F20" s="7"/>
      <c r="G20" s="7"/>
      <c r="H20" s="7"/>
      <c r="I20" s="7"/>
      <c r="J20" s="7"/>
      <c r="K20" s="7"/>
      <c r="L20" s="7"/>
      <c r="M20" s="7"/>
      <c r="N20" s="7"/>
      <c r="O20" s="31"/>
      <c r="P20" s="31"/>
      <c r="Q20" s="20"/>
      <c r="R20" s="20"/>
    </row>
    <row r="21" spans="1:18" ht="18.600000000000001">
      <c r="A21" s="5"/>
      <c r="C21" s="29" t="s">
        <v>197</v>
      </c>
      <c r="D21" s="29"/>
      <c r="E21" s="29"/>
      <c r="F21" s="29"/>
      <c r="G21" s="29" t="s">
        <v>198</v>
      </c>
      <c r="H21" s="29"/>
      <c r="I21" s="29"/>
      <c r="J21" s="29"/>
      <c r="K21" s="29"/>
      <c r="L21" s="29"/>
      <c r="M21" s="29"/>
      <c r="N21" s="29"/>
      <c r="O21" s="38"/>
      <c r="P21" s="38"/>
    </row>
    <row r="22" spans="1:18" ht="18.600000000000001">
      <c r="C22" s="7"/>
      <c r="D22" s="7"/>
      <c r="E22" s="7"/>
      <c r="F22" s="7"/>
      <c r="G22" s="7"/>
      <c r="H22" s="7"/>
      <c r="I22" s="7"/>
      <c r="J22" s="7"/>
      <c r="K22" s="7"/>
      <c r="L22" s="7"/>
      <c r="M22" s="7"/>
      <c r="N22" s="7"/>
      <c r="O22" s="31"/>
      <c r="P22" s="31"/>
      <c r="Q22" s="16"/>
      <c r="R22" s="16"/>
    </row>
    <row r="23" spans="1:18" ht="18.600000000000001">
      <c r="C23" s="29" t="s">
        <v>199</v>
      </c>
      <c r="D23" s="29"/>
      <c r="E23" s="29"/>
      <c r="F23" s="29"/>
      <c r="G23" s="29" t="s">
        <v>200</v>
      </c>
      <c r="H23" s="29"/>
      <c r="I23" s="29"/>
      <c r="J23" s="29"/>
      <c r="K23" s="29"/>
      <c r="L23" s="29"/>
      <c r="M23" s="29"/>
      <c r="N23" s="29"/>
      <c r="O23" s="38"/>
      <c r="P23" s="38"/>
      <c r="Q23" s="16"/>
      <c r="R23" s="16"/>
    </row>
    <row r="24" spans="1:18" ht="18.600000000000001">
      <c r="C24" s="7"/>
      <c r="D24" s="7"/>
      <c r="E24" s="7"/>
      <c r="F24" s="7"/>
      <c r="G24" s="7"/>
      <c r="H24" s="7"/>
      <c r="I24" s="7"/>
      <c r="J24" s="7"/>
      <c r="K24" s="7"/>
      <c r="L24" s="7"/>
      <c r="M24" s="7"/>
      <c r="N24" s="7"/>
      <c r="O24" s="31"/>
      <c r="P24" s="31"/>
      <c r="Q24" s="16"/>
      <c r="R24" s="16"/>
    </row>
    <row r="25" spans="1:18" ht="18.600000000000001">
      <c r="C25" s="29" t="s">
        <v>201</v>
      </c>
      <c r="D25" s="29"/>
      <c r="E25" s="29"/>
      <c r="F25" s="29"/>
      <c r="G25" s="29" t="s">
        <v>202</v>
      </c>
      <c r="H25" s="29"/>
      <c r="I25" s="29"/>
      <c r="J25" s="29"/>
      <c r="K25" s="29"/>
      <c r="L25" s="29"/>
      <c r="M25" s="29"/>
      <c r="N25" s="29"/>
      <c r="O25" s="38"/>
      <c r="P25" s="38"/>
    </row>
    <row r="26" spans="1:18" ht="18.600000000000001">
      <c r="C26" s="7"/>
      <c r="D26" s="7"/>
      <c r="E26" s="7"/>
      <c r="F26" s="7"/>
      <c r="G26" s="7"/>
      <c r="H26" s="7"/>
      <c r="I26" s="7"/>
      <c r="J26" s="7"/>
      <c r="K26" s="7"/>
      <c r="L26" s="7"/>
      <c r="M26" s="7"/>
      <c r="N26" s="7"/>
      <c r="O26" s="31"/>
      <c r="P26" s="31"/>
    </row>
    <row r="27" spans="1:18" ht="18.600000000000001">
      <c r="C27" s="29" t="s">
        <v>203</v>
      </c>
      <c r="D27" s="29"/>
      <c r="E27" s="29"/>
      <c r="F27" s="29"/>
      <c r="G27" s="29" t="s">
        <v>204</v>
      </c>
      <c r="H27" s="29"/>
      <c r="I27" s="29"/>
      <c r="J27" s="29"/>
      <c r="K27" s="29"/>
      <c r="L27" s="29"/>
      <c r="M27" s="29"/>
      <c r="N27" s="29"/>
    </row>
    <row r="28" spans="1:18" ht="14.45" customHeight="1">
      <c r="C28" s="7"/>
      <c r="D28" s="7"/>
      <c r="E28" s="7"/>
      <c r="F28" s="7"/>
      <c r="G28" s="7"/>
      <c r="H28" s="7"/>
      <c r="I28" s="7"/>
      <c r="J28" s="7"/>
      <c r="K28" s="7"/>
      <c r="L28" s="7"/>
      <c r="M28" s="7"/>
      <c r="N28" s="7"/>
      <c r="O28" s="31"/>
      <c r="P28" s="31"/>
    </row>
    <row r="29" spans="1:18" ht="18.600000000000001">
      <c r="C29" s="29" t="s">
        <v>205</v>
      </c>
      <c r="D29" s="29"/>
      <c r="E29" s="29"/>
      <c r="F29" s="29"/>
      <c r="G29" s="29" t="s">
        <v>206</v>
      </c>
      <c r="H29" s="29"/>
      <c r="I29" s="29"/>
      <c r="J29" s="29"/>
      <c r="K29" s="29"/>
      <c r="L29" s="29"/>
      <c r="M29" s="29"/>
      <c r="N29" s="29"/>
      <c r="O29" s="38"/>
      <c r="P29" s="38"/>
    </row>
    <row r="30" spans="1:18" ht="18.600000000000001" customHeight="1">
      <c r="C30" s="7"/>
      <c r="D30" s="7"/>
      <c r="E30" s="7"/>
      <c r="F30" s="7"/>
      <c r="G30" s="7"/>
      <c r="H30" s="7"/>
      <c r="I30" s="7"/>
      <c r="J30" s="7"/>
      <c r="K30" s="7"/>
      <c r="L30" s="7"/>
      <c r="M30" s="7"/>
      <c r="N30" s="7"/>
      <c r="O30" s="31"/>
      <c r="P30" s="31"/>
    </row>
    <row r="31" spans="1:18" ht="18.600000000000001">
      <c r="C31" s="29" t="s">
        <v>207</v>
      </c>
      <c r="D31" s="29"/>
      <c r="E31" s="29"/>
      <c r="F31" s="29"/>
      <c r="G31" s="29" t="s">
        <v>208</v>
      </c>
      <c r="H31" s="29"/>
      <c r="I31" s="29"/>
      <c r="J31" s="29"/>
      <c r="K31" s="29"/>
      <c r="L31" s="29"/>
      <c r="M31" s="29"/>
      <c r="N31" s="29"/>
    </row>
    <row r="32" spans="1:18" ht="18.600000000000001">
      <c r="C32" s="7"/>
      <c r="D32" s="7"/>
      <c r="E32" s="7"/>
      <c r="F32" s="7"/>
      <c r="G32" s="7"/>
      <c r="H32" s="7"/>
      <c r="I32" s="7"/>
      <c r="J32" s="7"/>
      <c r="K32" s="7"/>
      <c r="L32" s="7"/>
      <c r="M32" s="7"/>
      <c r="N32" s="7"/>
      <c r="O32" s="31"/>
      <c r="P32" s="31"/>
    </row>
    <row r="33" spans="3:16" ht="18.600000000000001">
      <c r="C33" s="29" t="s">
        <v>209</v>
      </c>
      <c r="D33" s="29"/>
      <c r="E33" s="29"/>
      <c r="F33" s="29"/>
      <c r="G33" s="29" t="s">
        <v>210</v>
      </c>
      <c r="H33" s="29"/>
      <c r="I33" s="29"/>
      <c r="J33" s="29"/>
      <c r="K33" s="29"/>
      <c r="L33" s="29"/>
      <c r="M33" s="29"/>
      <c r="N33" s="29"/>
      <c r="O33" s="38"/>
      <c r="P33" s="38"/>
    </row>
    <row r="34" spans="3:16" ht="18.600000000000001">
      <c r="C34" s="7"/>
      <c r="D34" s="7"/>
      <c r="E34" s="7"/>
      <c r="F34" s="7"/>
      <c r="G34" s="7"/>
      <c r="H34" s="7"/>
      <c r="I34" s="7"/>
      <c r="J34" s="7"/>
      <c r="K34" s="7"/>
      <c r="L34" s="7"/>
      <c r="M34" s="7"/>
      <c r="N34" s="7"/>
      <c r="O34" s="31"/>
      <c r="P34" s="31"/>
    </row>
    <row r="35" spans="3:16" ht="14.45" customHeight="1">
      <c r="C35" s="29" t="s">
        <v>211</v>
      </c>
      <c r="D35" s="29"/>
      <c r="E35" s="29"/>
      <c r="F35" s="29"/>
      <c r="G35" s="29" t="s">
        <v>212</v>
      </c>
      <c r="H35" s="29"/>
      <c r="I35" s="29"/>
      <c r="J35" s="29"/>
      <c r="K35" s="29"/>
      <c r="L35" s="29"/>
      <c r="M35" s="29"/>
      <c r="N35" s="29"/>
      <c r="O35" s="38"/>
      <c r="P35" s="38"/>
    </row>
    <row r="36" spans="3:16" ht="18.600000000000001">
      <c r="C36" s="7"/>
      <c r="D36" s="7"/>
      <c r="E36" s="7"/>
      <c r="F36" s="7"/>
      <c r="G36" s="7"/>
      <c r="H36" s="7"/>
      <c r="I36" s="7"/>
      <c r="J36" s="7"/>
      <c r="K36" s="7"/>
      <c r="L36" s="7"/>
      <c r="M36" s="7"/>
      <c r="N36" s="7"/>
      <c r="O36" s="31"/>
      <c r="P36" s="31"/>
    </row>
    <row r="37" spans="3:16" ht="18.600000000000001">
      <c r="C37" s="29" t="s">
        <v>213</v>
      </c>
      <c r="D37" s="29"/>
      <c r="E37" s="29"/>
      <c r="F37" s="29"/>
      <c r="G37" s="29" t="s">
        <v>214</v>
      </c>
      <c r="H37" s="29"/>
      <c r="I37" s="29"/>
      <c r="J37" s="29"/>
      <c r="K37" s="29"/>
      <c r="L37" s="29"/>
      <c r="M37" s="29"/>
      <c r="N37" s="29"/>
    </row>
    <row r="38" spans="3:16" ht="18.600000000000001">
      <c r="C38" s="7"/>
      <c r="D38" s="7"/>
      <c r="E38" s="7"/>
      <c r="F38" s="7"/>
      <c r="G38" s="7"/>
      <c r="H38" s="7"/>
      <c r="I38" s="7"/>
      <c r="J38" s="7"/>
      <c r="K38" s="7"/>
      <c r="L38" s="7"/>
      <c r="M38" s="7"/>
      <c r="N38" s="7"/>
      <c r="O38" s="31"/>
      <c r="P38" s="31"/>
    </row>
    <row r="39" spans="3:16" ht="18.600000000000001">
      <c r="C39" s="29" t="s">
        <v>215</v>
      </c>
      <c r="D39" s="29"/>
      <c r="E39" s="29"/>
      <c r="F39" s="29"/>
      <c r="G39" s="29" t="s">
        <v>216</v>
      </c>
      <c r="H39" s="29"/>
      <c r="I39" s="29"/>
      <c r="J39" s="29"/>
      <c r="K39" s="29"/>
      <c r="L39" s="29"/>
      <c r="M39" s="29"/>
      <c r="N39" s="29"/>
    </row>
    <row r="40" spans="3:16" ht="18.600000000000001">
      <c r="C40" s="7"/>
      <c r="D40" s="7"/>
      <c r="E40" s="7"/>
      <c r="F40" s="7"/>
      <c r="G40" s="7"/>
      <c r="H40" s="7"/>
      <c r="I40" s="7"/>
      <c r="J40" s="7"/>
      <c r="K40" s="7"/>
      <c r="L40" s="7"/>
      <c r="M40" s="7"/>
      <c r="N40" s="7"/>
      <c r="O40" s="31"/>
      <c r="P40" s="31"/>
    </row>
    <row r="41" spans="3:16" ht="18.600000000000001">
      <c r="C41" s="29" t="s">
        <v>217</v>
      </c>
      <c r="D41" s="29"/>
      <c r="E41" s="29"/>
      <c r="F41" s="29"/>
      <c r="G41" s="29" t="s">
        <v>218</v>
      </c>
      <c r="H41" s="29"/>
      <c r="I41" s="29"/>
      <c r="J41" s="29"/>
      <c r="K41" s="29"/>
      <c r="L41" s="29"/>
      <c r="M41" s="29"/>
      <c r="N41" s="29"/>
    </row>
    <row r="42" spans="3:16" ht="18.600000000000001">
      <c r="C42" s="7"/>
      <c r="D42" s="7"/>
      <c r="E42" s="7"/>
      <c r="F42" s="7"/>
      <c r="G42" s="7"/>
      <c r="H42" s="7"/>
      <c r="I42" s="7"/>
      <c r="J42" s="7"/>
      <c r="K42" s="7"/>
      <c r="L42" s="7"/>
      <c r="M42" s="7"/>
      <c r="N42" s="7"/>
      <c r="O42" s="31"/>
      <c r="P42" s="31"/>
    </row>
    <row r="43" spans="3:16" ht="18.600000000000001">
      <c r="C43" s="29" t="s">
        <v>219</v>
      </c>
      <c r="D43" s="29"/>
      <c r="E43" s="29"/>
      <c r="F43" s="29"/>
      <c r="G43" s="29" t="s">
        <v>220</v>
      </c>
      <c r="H43" s="29"/>
      <c r="I43" s="29"/>
      <c r="J43" s="29"/>
      <c r="K43" s="29"/>
      <c r="L43" s="29"/>
      <c r="M43" s="29"/>
      <c r="N43" s="29"/>
      <c r="O43" s="38"/>
      <c r="P43" s="38"/>
    </row>
    <row r="44" spans="3:16" ht="18.600000000000001">
      <c r="C44" s="7"/>
      <c r="D44" s="7"/>
      <c r="E44" s="7"/>
      <c r="F44" s="7"/>
      <c r="G44" s="7"/>
      <c r="H44" s="7"/>
      <c r="I44" s="7"/>
      <c r="J44" s="7"/>
      <c r="K44" s="7"/>
      <c r="L44" s="7"/>
      <c r="M44" s="7"/>
      <c r="N44" s="7"/>
      <c r="O44" s="31"/>
      <c r="P44" s="31"/>
    </row>
    <row r="45" spans="3:16" ht="18.600000000000001">
      <c r="C45" s="29" t="s">
        <v>221</v>
      </c>
      <c r="D45" s="29"/>
      <c r="E45" s="29"/>
      <c r="F45" s="29"/>
      <c r="G45" s="29" t="s">
        <v>222</v>
      </c>
      <c r="H45" s="29"/>
      <c r="I45" s="29"/>
      <c r="J45" s="29"/>
      <c r="K45" s="29"/>
      <c r="L45" s="29"/>
      <c r="M45" s="29"/>
      <c r="N45" s="29"/>
      <c r="O45" s="38"/>
      <c r="P45" s="38"/>
    </row>
    <row r="46" spans="3:16" ht="18.600000000000001">
      <c r="C46" s="7"/>
      <c r="D46" s="7"/>
      <c r="E46" s="7"/>
      <c r="F46" s="7"/>
      <c r="G46" s="7"/>
      <c r="H46" s="7"/>
      <c r="I46" s="7"/>
      <c r="J46" s="7"/>
      <c r="K46" s="7"/>
      <c r="L46" s="7"/>
      <c r="M46" s="7"/>
      <c r="N46" s="7"/>
      <c r="O46" s="31"/>
      <c r="P46" s="31"/>
    </row>
    <row r="47" spans="3:16" ht="18.600000000000001">
      <c r="C47" s="29" t="s">
        <v>223</v>
      </c>
      <c r="D47" s="29"/>
      <c r="E47" s="29"/>
      <c r="F47" s="29"/>
      <c r="G47" s="29" t="s">
        <v>224</v>
      </c>
      <c r="H47" s="29"/>
      <c r="I47" s="29"/>
      <c r="J47" s="29"/>
      <c r="K47" s="29"/>
      <c r="L47" s="29"/>
      <c r="M47" s="29"/>
      <c r="N47" s="29"/>
      <c r="O47" s="38"/>
      <c r="P47" s="38"/>
    </row>
    <row r="48" spans="3:16" ht="18.600000000000001">
      <c r="C48" s="7"/>
      <c r="D48" s="7"/>
      <c r="E48" s="7"/>
      <c r="F48" s="7"/>
      <c r="G48" s="7"/>
      <c r="H48" s="7"/>
      <c r="I48" s="7"/>
      <c r="J48" s="7"/>
      <c r="K48" s="7"/>
      <c r="L48" s="7"/>
      <c r="M48" s="7"/>
      <c r="N48" s="7"/>
      <c r="O48" s="31"/>
      <c r="P48" s="31"/>
    </row>
    <row r="49" spans="3:16" ht="18.600000000000001">
      <c r="C49" s="29" t="s">
        <v>225</v>
      </c>
      <c r="D49" s="29"/>
      <c r="E49" s="29"/>
      <c r="F49" s="29"/>
      <c r="G49" s="29" t="s">
        <v>226</v>
      </c>
      <c r="H49" s="29"/>
      <c r="I49" s="29"/>
      <c r="J49" s="29"/>
      <c r="K49" s="29"/>
      <c r="L49" s="29"/>
      <c r="M49" s="29"/>
      <c r="N49" s="29"/>
      <c r="O49" s="38"/>
      <c r="P49" s="38"/>
    </row>
    <row r="50" spans="3:16" ht="18.600000000000001">
      <c r="C50" s="7"/>
      <c r="D50" s="7"/>
      <c r="E50" s="7"/>
      <c r="F50" s="7"/>
      <c r="G50" s="7"/>
      <c r="H50" s="7"/>
      <c r="I50" s="7"/>
      <c r="J50" s="7"/>
      <c r="K50" s="7"/>
      <c r="L50" s="7"/>
      <c r="M50" s="7"/>
      <c r="N50" s="7"/>
      <c r="O50" s="31"/>
      <c r="P50" s="31"/>
    </row>
    <row r="51" spans="3:16" ht="18.600000000000001">
      <c r="C51" s="29" t="s">
        <v>227</v>
      </c>
      <c r="D51" s="29"/>
      <c r="E51" s="29"/>
      <c r="F51" s="29"/>
      <c r="G51" s="29" t="s">
        <v>228</v>
      </c>
      <c r="H51" s="29"/>
      <c r="I51" s="29"/>
      <c r="J51" s="29"/>
      <c r="K51" s="29"/>
      <c r="L51" s="29"/>
      <c r="M51" s="29"/>
      <c r="N51" s="29"/>
      <c r="O51" s="38"/>
      <c r="P51" s="38"/>
    </row>
    <row r="52" spans="3:16" ht="18.600000000000001">
      <c r="C52" s="7"/>
      <c r="D52" s="7"/>
      <c r="E52" s="7"/>
      <c r="F52" s="7"/>
      <c r="G52" s="7"/>
      <c r="H52" s="7"/>
      <c r="I52" s="7"/>
      <c r="J52" s="7"/>
      <c r="K52" s="7"/>
      <c r="L52" s="7"/>
      <c r="M52" s="7"/>
      <c r="N52" s="7"/>
      <c r="O52" s="31"/>
      <c r="P52" s="31"/>
    </row>
    <row r="53" spans="3:16" ht="18.600000000000001">
      <c r="C53" s="29" t="s">
        <v>229</v>
      </c>
      <c r="D53" s="29"/>
      <c r="E53" s="29"/>
      <c r="F53" s="29"/>
      <c r="G53" s="29" t="s">
        <v>230</v>
      </c>
      <c r="H53" s="29"/>
      <c r="I53" s="29"/>
      <c r="J53" s="29"/>
      <c r="K53" s="29"/>
      <c r="L53" s="29"/>
      <c r="M53" s="29"/>
      <c r="N53" s="29"/>
      <c r="O53" s="38"/>
      <c r="P53" s="38"/>
    </row>
    <row r="54" spans="3:16" ht="18.600000000000001">
      <c r="C54" s="7"/>
      <c r="D54" s="7"/>
      <c r="E54" s="7"/>
      <c r="F54" s="7"/>
      <c r="G54" s="7"/>
      <c r="H54" s="7"/>
      <c r="I54" s="7"/>
      <c r="J54" s="7"/>
      <c r="K54" s="7"/>
      <c r="L54" s="7"/>
      <c r="M54" s="7"/>
      <c r="N54" s="7"/>
      <c r="O54" s="31"/>
      <c r="P54" s="31"/>
    </row>
    <row r="55" spans="3:16" ht="18.600000000000001">
      <c r="C55" s="29" t="s">
        <v>231</v>
      </c>
      <c r="D55" s="29"/>
      <c r="E55" s="29"/>
      <c r="F55" s="29"/>
      <c r="G55" s="29" t="s">
        <v>232</v>
      </c>
      <c r="H55" s="29"/>
      <c r="I55" s="29"/>
      <c r="J55" s="29"/>
      <c r="K55" s="29"/>
      <c r="L55" s="29"/>
      <c r="M55" s="29"/>
      <c r="N55" s="29"/>
      <c r="O55" s="38"/>
      <c r="P55" s="38"/>
    </row>
    <row r="56" spans="3:16" ht="18.600000000000001">
      <c r="C56" s="7"/>
      <c r="D56" s="7"/>
      <c r="E56" s="7"/>
      <c r="F56" s="7"/>
      <c r="G56" s="7"/>
      <c r="H56" s="7"/>
      <c r="I56" s="7"/>
      <c r="J56" s="7"/>
      <c r="K56" s="7"/>
      <c r="L56" s="7"/>
      <c r="M56" s="7"/>
      <c r="N56" s="7"/>
      <c r="O56" s="31"/>
      <c r="P56" s="31"/>
    </row>
    <row r="57" spans="3:16" ht="18.600000000000001">
      <c r="C57" s="29" t="s">
        <v>233</v>
      </c>
      <c r="D57" s="29"/>
      <c r="E57" s="29"/>
      <c r="F57" s="29"/>
      <c r="G57" s="29" t="s">
        <v>234</v>
      </c>
      <c r="H57" s="29"/>
      <c r="I57" s="29"/>
      <c r="J57" s="29"/>
      <c r="K57" s="29"/>
      <c r="L57" s="29"/>
      <c r="M57" s="29"/>
      <c r="N57" s="29"/>
      <c r="O57" s="38"/>
      <c r="P57" s="38"/>
    </row>
    <row r="58" spans="3:16" ht="18.600000000000001">
      <c r="C58" s="7"/>
      <c r="D58" s="7"/>
      <c r="E58" s="7"/>
      <c r="F58" s="7"/>
      <c r="G58" s="7"/>
      <c r="H58" s="7"/>
      <c r="I58" s="7"/>
      <c r="J58" s="7"/>
      <c r="K58" s="7"/>
      <c r="L58" s="7"/>
      <c r="M58" s="7"/>
      <c r="N58" s="7"/>
      <c r="O58" s="31"/>
      <c r="P58" s="31"/>
    </row>
    <row r="59" spans="3:16" ht="18.600000000000001">
      <c r="C59" s="29" t="s">
        <v>235</v>
      </c>
      <c r="D59" s="29"/>
      <c r="E59" s="29"/>
      <c r="F59" s="29"/>
      <c r="G59" s="29" t="s">
        <v>236</v>
      </c>
      <c r="H59" s="29"/>
      <c r="I59" s="29"/>
      <c r="J59" s="29"/>
      <c r="K59" s="29"/>
      <c r="L59" s="29"/>
      <c r="M59" s="29"/>
      <c r="N59" s="29"/>
      <c r="O59" s="38"/>
      <c r="P59" s="38"/>
    </row>
    <row r="60" spans="3:16" ht="18.600000000000001">
      <c r="C60" s="7"/>
      <c r="D60" s="7"/>
      <c r="E60" s="7"/>
      <c r="F60" s="7"/>
      <c r="G60" s="7"/>
      <c r="H60" s="7"/>
      <c r="I60" s="7"/>
      <c r="J60" s="7"/>
      <c r="K60" s="7"/>
      <c r="L60" s="7"/>
      <c r="M60" s="7"/>
      <c r="N60" s="7"/>
      <c r="O60" s="31"/>
      <c r="P60" s="31"/>
    </row>
    <row r="61" spans="3:16" ht="18.600000000000001">
      <c r="C61" s="29" t="s">
        <v>237</v>
      </c>
      <c r="D61" s="29"/>
      <c r="E61" s="29"/>
      <c r="F61" s="29"/>
      <c r="G61" s="29" t="s">
        <v>238</v>
      </c>
      <c r="H61" s="29"/>
      <c r="I61" s="29"/>
      <c r="J61" s="29"/>
      <c r="K61" s="29"/>
      <c r="L61" s="29"/>
      <c r="M61" s="29"/>
      <c r="N61" s="29"/>
      <c r="O61" s="38"/>
      <c r="P61" s="38"/>
    </row>
    <row r="62" spans="3:16" ht="18.600000000000001">
      <c r="C62" s="7"/>
      <c r="D62" s="7"/>
      <c r="E62" s="7"/>
      <c r="F62" s="7"/>
      <c r="G62" s="7"/>
      <c r="H62" s="7"/>
      <c r="I62" s="7"/>
      <c r="J62" s="7"/>
      <c r="K62" s="7"/>
      <c r="L62" s="7"/>
      <c r="M62" s="7"/>
      <c r="N62" s="7"/>
      <c r="O62" s="31"/>
      <c r="P62" s="31"/>
    </row>
    <row r="63" spans="3:16" ht="18.600000000000001">
      <c r="C63" s="29" t="s">
        <v>239</v>
      </c>
      <c r="D63" s="29"/>
      <c r="E63" s="29"/>
      <c r="F63" s="29"/>
      <c r="G63" s="29" t="s">
        <v>240</v>
      </c>
      <c r="H63" s="29"/>
      <c r="I63" s="29"/>
      <c r="J63" s="29"/>
      <c r="K63" s="29"/>
      <c r="L63" s="29"/>
      <c r="M63" s="29"/>
      <c r="N63" s="29"/>
      <c r="O63" s="38"/>
      <c r="P63" s="38"/>
    </row>
    <row r="64" spans="3:16" ht="18.600000000000001">
      <c r="C64" s="7"/>
      <c r="D64" s="7"/>
      <c r="E64" s="7"/>
      <c r="F64" s="7"/>
      <c r="G64" s="7"/>
      <c r="H64" s="7"/>
      <c r="I64" s="7"/>
      <c r="J64" s="7"/>
      <c r="K64" s="7"/>
      <c r="L64" s="7"/>
      <c r="M64" s="7"/>
      <c r="N64" s="7"/>
      <c r="O64" s="31"/>
      <c r="P64" s="31"/>
    </row>
    <row r="65" spans="3:16" ht="18.600000000000001">
      <c r="C65" s="29" t="s">
        <v>241</v>
      </c>
      <c r="D65" s="29"/>
      <c r="E65" s="29"/>
      <c r="F65" s="29"/>
      <c r="G65" s="29" t="s">
        <v>242</v>
      </c>
      <c r="H65" s="29"/>
      <c r="I65" s="29"/>
      <c r="J65" s="29"/>
      <c r="K65" s="29"/>
      <c r="L65" s="29"/>
      <c r="M65" s="29"/>
      <c r="N65" s="29"/>
    </row>
    <row r="66" spans="3:16" ht="18.600000000000001">
      <c r="C66" s="7"/>
      <c r="D66" s="7"/>
      <c r="E66" s="7"/>
      <c r="F66" s="7"/>
      <c r="G66" s="7"/>
      <c r="H66" s="7"/>
      <c r="I66" s="7"/>
      <c r="J66" s="7"/>
      <c r="K66" s="7"/>
      <c r="L66" s="7"/>
      <c r="M66" s="7"/>
      <c r="N66" s="7"/>
      <c r="O66" s="31"/>
      <c r="P66" s="31"/>
    </row>
    <row r="67" spans="3:16" ht="18.600000000000001">
      <c r="C67" s="29" t="s">
        <v>243</v>
      </c>
      <c r="D67" s="29"/>
      <c r="E67" s="29"/>
      <c r="F67" s="29"/>
      <c r="G67" s="29" t="s">
        <v>244</v>
      </c>
      <c r="H67" s="29"/>
      <c r="I67" s="29"/>
      <c r="J67" s="29"/>
      <c r="K67" s="29"/>
      <c r="L67" s="29"/>
      <c r="M67" s="29"/>
      <c r="N67" s="29"/>
      <c r="O67" s="38"/>
      <c r="P67" s="38"/>
    </row>
    <row r="68" spans="3:16" ht="18.600000000000001">
      <c r="C68" s="7"/>
      <c r="D68" s="7"/>
      <c r="E68" s="7"/>
      <c r="F68" s="7"/>
      <c r="G68" s="7"/>
      <c r="H68" s="7"/>
      <c r="I68" s="7"/>
      <c r="J68" s="7"/>
      <c r="K68" s="7"/>
      <c r="L68" s="7"/>
      <c r="M68" s="7"/>
      <c r="N68" s="7"/>
      <c r="O68" s="31"/>
      <c r="P68" s="31"/>
    </row>
    <row r="69" spans="3:16" ht="18.600000000000001">
      <c r="C69" s="29" t="s">
        <v>245</v>
      </c>
      <c r="D69" s="29"/>
      <c r="E69" s="29"/>
      <c r="F69" s="29"/>
      <c r="G69" s="29" t="s">
        <v>246</v>
      </c>
      <c r="H69" s="29"/>
      <c r="I69" s="29"/>
      <c r="J69" s="29"/>
      <c r="K69" s="29"/>
      <c r="L69" s="29"/>
      <c r="M69" s="29"/>
      <c r="N69" s="29"/>
    </row>
    <row r="70" spans="3:16" ht="18.600000000000001">
      <c r="C70" s="7"/>
      <c r="D70" s="7"/>
      <c r="E70" s="7"/>
      <c r="F70" s="7"/>
      <c r="G70" s="7"/>
      <c r="H70" s="7"/>
      <c r="I70" s="7"/>
      <c r="J70" s="7"/>
      <c r="K70" s="7"/>
      <c r="L70" s="7"/>
      <c r="M70" s="7"/>
      <c r="N70" s="28"/>
      <c r="O70" s="7"/>
      <c r="P70" s="7"/>
    </row>
    <row r="71" spans="3:16" ht="18.600000000000001">
      <c r="C71" s="35"/>
      <c r="D71" s="35"/>
      <c r="E71" s="35"/>
      <c r="F71" s="35"/>
      <c r="G71" s="35"/>
      <c r="H71" s="35"/>
      <c r="I71" s="35"/>
      <c r="J71" s="35"/>
      <c r="K71" s="35"/>
      <c r="L71" s="35"/>
      <c r="M71" s="35"/>
      <c r="N71" s="35"/>
      <c r="O71" s="35"/>
      <c r="P71" s="35"/>
    </row>
    <row r="72" spans="3:16" ht="18.600000000000001">
      <c r="C72" s="7"/>
      <c r="D72" s="7"/>
      <c r="E72" s="7"/>
      <c r="F72" s="7"/>
      <c r="G72" s="7"/>
      <c r="H72" s="7"/>
      <c r="I72" s="7"/>
      <c r="J72" s="7"/>
      <c r="K72" s="7"/>
      <c r="L72" s="7"/>
      <c r="M72" s="7"/>
      <c r="N72" s="28"/>
      <c r="O72" s="7"/>
      <c r="P72" s="7"/>
    </row>
    <row r="73" spans="3:16" ht="18.600000000000001">
      <c r="C73" s="35"/>
      <c r="D73" s="35"/>
      <c r="E73" s="35"/>
      <c r="F73" s="35"/>
      <c r="G73" s="35"/>
      <c r="H73" s="35"/>
      <c r="I73" s="35"/>
      <c r="J73" s="35"/>
      <c r="K73" s="35"/>
      <c r="L73" s="35"/>
      <c r="M73" s="35"/>
      <c r="N73" s="35"/>
      <c r="O73" s="35"/>
      <c r="P73" s="35"/>
    </row>
    <row r="74" spans="3:16" ht="18.600000000000001">
      <c r="C74" s="7"/>
      <c r="D74" s="7"/>
      <c r="E74" s="7"/>
      <c r="F74" s="7"/>
      <c r="G74" s="7"/>
      <c r="H74" s="7"/>
      <c r="I74" s="7"/>
      <c r="J74" s="7"/>
      <c r="K74" s="7"/>
      <c r="L74" s="7"/>
      <c r="M74" s="7"/>
      <c r="N74" s="28"/>
      <c r="O74" s="7"/>
      <c r="P74" s="7"/>
    </row>
    <row r="75" spans="3:16" ht="18.600000000000001">
      <c r="C75" s="35"/>
      <c r="D75" s="35"/>
      <c r="E75" s="35"/>
      <c r="F75" s="35"/>
      <c r="G75" s="35"/>
      <c r="H75" s="35"/>
      <c r="I75" s="35"/>
      <c r="J75" s="35"/>
      <c r="K75" s="35"/>
      <c r="L75" s="35"/>
      <c r="M75" s="35"/>
      <c r="N75" s="35"/>
      <c r="O75" s="35"/>
      <c r="P75" s="35"/>
    </row>
    <row r="76" spans="3:16" ht="18.600000000000001">
      <c r="C76" s="7"/>
      <c r="D76" s="7"/>
      <c r="E76" s="7"/>
      <c r="F76" s="7"/>
      <c r="G76" s="7"/>
      <c r="H76" s="7"/>
      <c r="I76" s="7"/>
      <c r="J76" s="7"/>
      <c r="K76" s="7"/>
      <c r="L76" s="7"/>
      <c r="M76" s="7"/>
      <c r="N76" s="28"/>
      <c r="O76" s="7"/>
      <c r="P76" s="7"/>
    </row>
    <row r="77" spans="3:16" ht="18.600000000000001">
      <c r="C77" s="35"/>
      <c r="D77" s="35"/>
      <c r="E77" s="35"/>
      <c r="F77" s="35"/>
      <c r="G77" s="35"/>
      <c r="H77" s="35"/>
      <c r="I77" s="35"/>
      <c r="J77" s="35"/>
      <c r="K77" s="35"/>
      <c r="L77" s="35"/>
      <c r="M77" s="35"/>
      <c r="N77" s="35"/>
      <c r="O77" s="35"/>
      <c r="P77" s="35"/>
    </row>
    <row r="78" spans="3:16" ht="18.600000000000001">
      <c r="C78" s="7"/>
      <c r="D78" s="7"/>
      <c r="E78" s="7"/>
      <c r="F78" s="7"/>
      <c r="G78" s="7"/>
      <c r="H78" s="7"/>
      <c r="I78" s="7"/>
      <c r="J78" s="7"/>
      <c r="K78" s="7"/>
      <c r="L78" s="7"/>
      <c r="M78" s="7"/>
      <c r="N78" s="28"/>
      <c r="O78" s="7"/>
      <c r="P78" s="7"/>
    </row>
    <row r="79" spans="3:16" ht="18.600000000000001">
      <c r="C79" s="35"/>
      <c r="D79" s="35"/>
      <c r="E79" s="35"/>
      <c r="F79" s="35"/>
      <c r="G79" s="35"/>
      <c r="H79" s="35"/>
      <c r="I79" s="35"/>
      <c r="J79" s="35"/>
      <c r="K79" s="35"/>
      <c r="L79" s="35"/>
      <c r="M79" s="35"/>
      <c r="N79" s="35"/>
      <c r="O79" s="35"/>
      <c r="P79" s="35"/>
    </row>
    <row r="80" spans="3:16" ht="18.600000000000001">
      <c r="C80" s="7"/>
      <c r="D80" s="7"/>
      <c r="E80" s="7"/>
      <c r="F80" s="7"/>
      <c r="G80" s="7"/>
      <c r="H80" s="7"/>
      <c r="I80" s="7"/>
      <c r="J80" s="7"/>
      <c r="K80" s="7"/>
      <c r="L80" s="7"/>
      <c r="M80" s="7"/>
      <c r="N80" s="28"/>
      <c r="O80" s="7"/>
      <c r="P80" s="7"/>
    </row>
    <row r="81" spans="3:16" ht="18.600000000000001">
      <c r="C81" s="35"/>
      <c r="D81" s="35"/>
      <c r="E81" s="35"/>
      <c r="F81" s="35"/>
      <c r="G81" s="35"/>
      <c r="H81" s="35"/>
      <c r="I81" s="35"/>
      <c r="J81" s="35"/>
      <c r="K81" s="35"/>
      <c r="L81" s="35"/>
      <c r="M81" s="35"/>
      <c r="N81" s="35"/>
      <c r="O81" s="35"/>
      <c r="P81" s="35"/>
    </row>
    <row r="82" spans="3:16" ht="18.600000000000001">
      <c r="C82" s="7"/>
      <c r="D82" s="7"/>
      <c r="E82" s="7"/>
      <c r="F82" s="7"/>
      <c r="G82" s="7"/>
      <c r="H82" s="7"/>
      <c r="I82" s="7"/>
      <c r="J82" s="7"/>
      <c r="K82" s="7"/>
      <c r="L82" s="7"/>
      <c r="M82" s="7"/>
      <c r="N82" s="28"/>
      <c r="O82" s="7"/>
      <c r="P82" s="7"/>
    </row>
    <row r="83" spans="3:16" ht="18.600000000000001">
      <c r="C83" s="35"/>
      <c r="D83" s="35"/>
      <c r="E83" s="35"/>
      <c r="F83" s="35"/>
      <c r="G83" s="35"/>
      <c r="H83" s="35"/>
      <c r="I83" s="35"/>
      <c r="J83" s="35"/>
      <c r="K83" s="35"/>
      <c r="L83" s="35"/>
      <c r="M83" s="35"/>
      <c r="N83" s="35"/>
      <c r="O83" s="35"/>
      <c r="P83" s="35"/>
    </row>
    <row r="84" spans="3:16" ht="18.600000000000001">
      <c r="C84" s="7"/>
      <c r="D84" s="7"/>
      <c r="E84" s="7"/>
      <c r="F84" s="7"/>
      <c r="G84" s="7"/>
      <c r="H84" s="7"/>
      <c r="I84" s="7"/>
      <c r="J84" s="7"/>
      <c r="K84" s="7"/>
      <c r="L84" s="7"/>
      <c r="M84" s="7"/>
      <c r="N84" s="28"/>
      <c r="O84" s="7"/>
      <c r="P84" s="7"/>
    </row>
    <row r="85" spans="3:16" ht="18.600000000000001">
      <c r="C85" s="35"/>
      <c r="D85" s="35"/>
      <c r="E85" s="35"/>
      <c r="F85" s="35"/>
      <c r="G85" s="35"/>
      <c r="H85" s="35"/>
      <c r="I85" s="35"/>
      <c r="J85" s="35"/>
      <c r="K85" s="35"/>
      <c r="L85" s="35"/>
      <c r="M85" s="35"/>
      <c r="N85" s="35"/>
      <c r="O85" s="35"/>
      <c r="P85" s="35"/>
    </row>
    <row r="86" spans="3:16" ht="18.600000000000001">
      <c r="C86" s="7"/>
      <c r="D86" s="7"/>
      <c r="E86" s="7"/>
      <c r="F86" s="7"/>
      <c r="G86" s="7"/>
      <c r="H86" s="7"/>
      <c r="I86" s="7"/>
      <c r="J86" s="7"/>
      <c r="K86" s="7"/>
      <c r="L86" s="7"/>
      <c r="M86" s="7"/>
      <c r="N86" s="28"/>
      <c r="O86" s="7"/>
      <c r="P86" s="7"/>
    </row>
    <row r="87" spans="3:16" ht="18.600000000000001">
      <c r="C87" s="35"/>
      <c r="D87" s="35"/>
      <c r="E87" s="35"/>
      <c r="F87" s="35"/>
      <c r="G87" s="35"/>
      <c r="H87" s="35"/>
      <c r="I87" s="35"/>
      <c r="J87" s="35"/>
      <c r="K87" s="35"/>
      <c r="L87" s="35"/>
      <c r="M87" s="35"/>
      <c r="N87" s="35"/>
    </row>
  </sheetData>
  <hyperlinks>
    <hyperlink ref="A4" location="'ÍNDICE REMISSIVO'!A1" display="Índice" xr:uid="{D804AE98-2BEF-44D5-8B0C-51A63D811284}"/>
    <hyperlink ref="F1" location="ÍNDICE!A1" display="Índice" xr:uid="{FF20BB42-373F-462A-B7C6-92E5D82D1CF7}"/>
    <hyperlink ref="G1" location="'TEMAS MATERIAIS'!A1" display="Temas materiais" xr:uid="{14315F64-3BCD-48D7-9358-ECDA31DFFFE0}"/>
    <hyperlink ref="H1" location="AMBIENTAL!A1" display="Ambiental" xr:uid="{F9D1EA04-E729-4A8A-B147-AE5B3BB623FE}"/>
    <hyperlink ref="I1" location="ECONÔMICO!A1" display="Econômico " xr:uid="{2F7EF55F-8BB9-4C9A-A476-D515EBF459D1}"/>
    <hyperlink ref="J1" location="GOVERNANÇA!A1" display="Governança " xr:uid="{F58A20F7-1E9B-44C0-97FC-58FBAA06770C}"/>
    <hyperlink ref="L1" location="GRI!A1" display="GRI" xr:uid="{D243E939-2E01-42DA-A735-000B4A3C2366}"/>
    <hyperlink ref="M1" location="SASB!A1" display="SASB" xr:uid="{C3A00C7C-D501-4731-864A-5730A109B07E}"/>
    <hyperlink ref="K1" location="SOCIAL!A1" display="Social " xr:uid="{AA58AACE-FCE5-4F10-A01A-F00941E92362}"/>
    <hyperlink ref="B1" location="INTRODUÇÃO!A1" display="INTRODUÇÃO!A1" xr:uid="{BEBC1608-1527-4AF6-AAAE-9B57716E218A}"/>
  </hyperlinks>
  <pageMargins left="0.511811024" right="0.511811024" top="0.78740157499999996" bottom="0.78740157499999996" header="0.31496062000000002" footer="0.31496062000000002"/>
  <ignoredErrors>
    <ignoredError sqref="C33:C69" twoDigitTextYear="1"/>
  </ignoredError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CEE2D-8524-46F9-9C18-3A6571EF19FC}">
  <dimension ref="A1:S88"/>
  <sheetViews>
    <sheetView showGridLines="0" showRowColHeaders="0" topLeftCell="A9" zoomScale="80" zoomScaleNormal="80" workbookViewId="0">
      <selection activeCell="G9" sqref="G9"/>
    </sheetView>
  </sheetViews>
  <sheetFormatPr defaultRowHeight="14.45"/>
  <cols>
    <col min="1" max="1" width="2.85546875" customWidth="1"/>
    <col min="2" max="2" width="7.85546875" customWidth="1"/>
    <col min="5" max="5" width="2.28515625" customWidth="1"/>
    <col min="6" max="13" width="22.42578125" customWidth="1"/>
  </cols>
  <sheetData>
    <row r="1" spans="1:19" ht="45.95" customHeight="1">
      <c r="A1" s="2"/>
      <c r="B1" s="50" t="e" vm="1">
        <v>#VALUE!</v>
      </c>
      <c r="C1" s="2"/>
      <c r="D1" s="2"/>
      <c r="E1" s="2"/>
      <c r="F1" s="47" t="s">
        <v>0</v>
      </c>
      <c r="G1" s="47" t="s">
        <v>1</v>
      </c>
      <c r="H1" s="47" t="s">
        <v>2</v>
      </c>
      <c r="I1" s="47" t="s">
        <v>3</v>
      </c>
      <c r="J1" s="47" t="s">
        <v>4</v>
      </c>
      <c r="K1" s="48" t="s">
        <v>5</v>
      </c>
      <c r="L1" s="47" t="s">
        <v>6</v>
      </c>
      <c r="M1" s="47" t="s">
        <v>7</v>
      </c>
      <c r="N1" s="2"/>
    </row>
    <row r="2" spans="1:19" ht="18.600000000000001">
      <c r="A2" s="3"/>
      <c r="B2" s="3"/>
      <c r="C2" s="3"/>
      <c r="D2" s="3"/>
      <c r="E2" s="3"/>
      <c r="F2" s="15"/>
      <c r="G2" s="15"/>
      <c r="H2" s="15"/>
      <c r="I2" s="15"/>
      <c r="J2" s="15"/>
      <c r="K2" s="15"/>
      <c r="L2" s="15"/>
      <c r="M2" s="15"/>
      <c r="N2" s="3"/>
    </row>
    <row r="3" spans="1:19" ht="21">
      <c r="A3" s="3"/>
      <c r="C3" s="13" t="s">
        <v>8</v>
      </c>
      <c r="D3" s="10"/>
      <c r="E3" s="10"/>
      <c r="F3" s="10"/>
      <c r="G3" s="10"/>
      <c r="H3" s="10"/>
      <c r="I3" s="10"/>
      <c r="J3" s="10"/>
      <c r="K3" s="10"/>
      <c r="L3" s="10"/>
      <c r="M3" s="10"/>
      <c r="N3" s="10"/>
      <c r="S3" s="21"/>
    </row>
    <row r="4" spans="1:19" ht="9.6" customHeight="1">
      <c r="A4" s="5" t="s">
        <v>0</v>
      </c>
      <c r="B4" s="6">
        <v>3</v>
      </c>
      <c r="C4" s="4"/>
    </row>
    <row r="5" spans="1:19" ht="31.5" customHeight="1">
      <c r="A5" s="3"/>
      <c r="D5" s="37" t="s">
        <v>20</v>
      </c>
      <c r="E5" s="36"/>
      <c r="F5" s="36"/>
      <c r="G5" s="8"/>
      <c r="H5" s="8"/>
      <c r="I5" s="8"/>
      <c r="J5" s="8"/>
      <c r="K5" s="8"/>
      <c r="L5" s="8"/>
      <c r="M5" s="8"/>
      <c r="N5" s="8"/>
    </row>
    <row r="6" spans="1:19" ht="9" customHeight="1">
      <c r="A6" s="3"/>
      <c r="C6" s="26"/>
      <c r="D6" s="8"/>
      <c r="E6" s="8"/>
      <c r="F6" s="8"/>
      <c r="G6" s="8"/>
      <c r="H6" s="8"/>
      <c r="I6" s="8"/>
      <c r="J6" s="8"/>
      <c r="K6" s="8"/>
      <c r="L6" s="8"/>
      <c r="M6" s="8"/>
      <c r="N6" s="8"/>
    </row>
    <row r="7" spans="1:19" ht="18.600000000000001">
      <c r="A7" s="3"/>
      <c r="B7" s="7"/>
      <c r="C7" s="30" t="s">
        <v>68</v>
      </c>
      <c r="D7" s="30"/>
      <c r="E7" s="30"/>
      <c r="F7" s="30"/>
      <c r="G7" s="30" t="s">
        <v>69</v>
      </c>
      <c r="H7" s="30"/>
      <c r="I7" s="30"/>
      <c r="J7" s="30"/>
      <c r="K7" s="30"/>
      <c r="L7" s="30"/>
      <c r="M7" s="30"/>
      <c r="N7" s="30"/>
      <c r="O7" s="20"/>
      <c r="P7" s="20"/>
      <c r="Q7" s="20"/>
      <c r="R7" s="20"/>
    </row>
    <row r="8" spans="1:19" ht="18.600000000000001">
      <c r="A8" s="5"/>
      <c r="C8" s="7"/>
      <c r="D8" s="7"/>
      <c r="E8" s="7"/>
      <c r="F8" s="7"/>
      <c r="G8" s="7"/>
      <c r="H8" s="7"/>
      <c r="I8" s="7"/>
      <c r="J8" s="7"/>
      <c r="K8" s="7"/>
      <c r="L8" s="7"/>
      <c r="M8" s="7"/>
    </row>
    <row r="9" spans="1:19" ht="18.600000000000001">
      <c r="A9" s="3"/>
      <c r="B9" s="7"/>
      <c r="C9" s="29" t="s">
        <v>247</v>
      </c>
      <c r="D9" s="29"/>
      <c r="E9" s="29"/>
      <c r="F9" s="29"/>
      <c r="G9" s="29" t="s">
        <v>248</v>
      </c>
      <c r="H9" s="29"/>
      <c r="I9" s="29"/>
      <c r="J9" s="29"/>
      <c r="K9" s="29"/>
      <c r="L9" s="29"/>
      <c r="M9" s="29"/>
      <c r="P9" s="34"/>
      <c r="Q9" s="20"/>
      <c r="R9" s="20"/>
    </row>
    <row r="10" spans="1:19" ht="18.600000000000001">
      <c r="A10" s="5"/>
      <c r="C10" s="7"/>
      <c r="D10" s="7"/>
      <c r="E10" s="7"/>
      <c r="F10" s="7"/>
      <c r="G10" s="7"/>
      <c r="H10" s="7"/>
      <c r="I10" s="7"/>
      <c r="J10" s="7"/>
      <c r="K10" s="7"/>
      <c r="L10" s="7"/>
      <c r="M10" s="7"/>
      <c r="N10" s="31"/>
      <c r="O10" s="31"/>
      <c r="P10" s="31"/>
      <c r="S10" s="25"/>
    </row>
    <row r="11" spans="1:19" ht="18.600000000000001">
      <c r="A11" s="5"/>
      <c r="C11" s="29" t="s">
        <v>249</v>
      </c>
      <c r="D11" s="29"/>
      <c r="E11" s="29"/>
      <c r="F11" s="29"/>
      <c r="G11" s="29" t="s">
        <v>250</v>
      </c>
      <c r="H11" s="29"/>
      <c r="I11" s="29"/>
      <c r="J11" s="29"/>
      <c r="K11" s="29"/>
      <c r="L11" s="29"/>
      <c r="M11" s="29"/>
      <c r="P11" s="34"/>
    </row>
    <row r="12" spans="1:19" ht="18.600000000000001">
      <c r="A12" s="3"/>
      <c r="B12" s="7"/>
      <c r="C12" s="7"/>
      <c r="D12" s="7"/>
      <c r="E12" s="7"/>
      <c r="F12" s="7"/>
      <c r="G12" s="7"/>
      <c r="H12" s="7"/>
      <c r="I12" s="7"/>
      <c r="J12" s="7"/>
      <c r="K12" s="7"/>
      <c r="L12" s="7"/>
      <c r="M12" s="7"/>
      <c r="N12" s="31"/>
      <c r="O12" s="31"/>
      <c r="P12" s="31"/>
      <c r="Q12" s="20"/>
      <c r="R12" s="20"/>
    </row>
    <row r="13" spans="1:19" ht="18.600000000000001">
      <c r="A13" s="5"/>
      <c r="C13" s="29" t="s">
        <v>251</v>
      </c>
      <c r="D13" s="29"/>
      <c r="E13" s="29"/>
      <c r="F13" s="29"/>
      <c r="G13" s="29" t="s">
        <v>252</v>
      </c>
      <c r="H13" s="29"/>
      <c r="I13" s="29"/>
      <c r="J13" s="29"/>
      <c r="K13" s="29"/>
      <c r="L13" s="29"/>
      <c r="M13" s="29"/>
      <c r="P13" s="34"/>
    </row>
    <row r="14" spans="1:19" ht="18.600000000000001">
      <c r="A14" s="5"/>
      <c r="C14" s="7"/>
      <c r="D14" s="7"/>
      <c r="E14" s="7"/>
      <c r="F14" s="7"/>
      <c r="G14" s="7"/>
      <c r="H14" s="7"/>
      <c r="I14" s="7"/>
      <c r="J14" s="7"/>
      <c r="K14" s="7"/>
      <c r="L14" s="7"/>
      <c r="M14" s="7"/>
      <c r="N14" s="31"/>
      <c r="O14" s="31"/>
      <c r="P14" s="31"/>
    </row>
    <row r="15" spans="1:19" ht="18.600000000000001">
      <c r="A15" s="3"/>
      <c r="B15" s="7"/>
      <c r="C15" s="29" t="s">
        <v>253</v>
      </c>
      <c r="D15" s="29"/>
      <c r="E15" s="29"/>
      <c r="F15" s="29"/>
      <c r="G15" s="29" t="s">
        <v>254</v>
      </c>
      <c r="H15" s="29"/>
      <c r="I15" s="29"/>
      <c r="J15" s="29"/>
      <c r="K15" s="29"/>
      <c r="L15" s="29"/>
      <c r="M15" s="29"/>
      <c r="P15" s="34"/>
      <c r="Q15" s="20"/>
      <c r="R15" s="20"/>
    </row>
    <row r="16" spans="1:19" ht="18.600000000000001">
      <c r="A16" s="5"/>
      <c r="C16" s="7"/>
      <c r="D16" s="7"/>
      <c r="E16" s="7"/>
      <c r="F16" s="7"/>
      <c r="G16" s="7"/>
      <c r="H16" s="7"/>
      <c r="I16" s="7"/>
      <c r="J16" s="7"/>
      <c r="K16" s="7"/>
      <c r="L16" s="7"/>
      <c r="M16" s="7"/>
      <c r="N16" s="31"/>
      <c r="O16" s="31"/>
      <c r="P16" s="31"/>
    </row>
    <row r="17" spans="1:18" ht="18.600000000000001">
      <c r="A17" s="3"/>
      <c r="B17" s="7"/>
      <c r="C17" s="29" t="s">
        <v>255</v>
      </c>
      <c r="D17" s="29"/>
      <c r="E17" s="29"/>
      <c r="F17" s="29"/>
      <c r="G17" s="29" t="s">
        <v>256</v>
      </c>
      <c r="H17" s="29"/>
      <c r="I17" s="29"/>
      <c r="J17" s="29"/>
      <c r="K17" s="29"/>
      <c r="L17" s="29"/>
      <c r="M17" s="29"/>
      <c r="P17" s="34"/>
      <c r="Q17" s="20"/>
      <c r="R17" s="20"/>
    </row>
    <row r="18" spans="1:18" ht="18.600000000000001">
      <c r="A18" s="5"/>
      <c r="C18" s="7"/>
      <c r="D18" s="7"/>
      <c r="E18" s="7"/>
      <c r="F18" s="7"/>
      <c r="G18" s="7"/>
      <c r="H18" s="7"/>
      <c r="I18" s="7"/>
      <c r="J18" s="7"/>
      <c r="K18" s="7"/>
      <c r="L18" s="7"/>
      <c r="M18" s="7"/>
      <c r="N18" s="31"/>
      <c r="O18" s="31"/>
      <c r="P18" s="31"/>
    </row>
    <row r="19" spans="1:18" ht="18.600000000000001">
      <c r="A19" s="3"/>
      <c r="B19" s="7"/>
      <c r="C19" s="29" t="s">
        <v>257</v>
      </c>
      <c r="D19" s="29"/>
      <c r="E19" s="29"/>
      <c r="F19" s="29"/>
      <c r="G19" s="29" t="s">
        <v>258</v>
      </c>
      <c r="H19" s="29"/>
      <c r="I19" s="29"/>
      <c r="J19" s="29"/>
      <c r="K19" s="29"/>
      <c r="L19" s="29"/>
      <c r="M19" s="29"/>
      <c r="P19" s="34"/>
      <c r="Q19" s="20"/>
      <c r="R19" s="20"/>
    </row>
    <row r="20" spans="1:18" ht="18.600000000000001">
      <c r="A20" s="5"/>
      <c r="C20" s="7"/>
      <c r="D20" s="7"/>
      <c r="E20" s="7"/>
      <c r="F20" s="7"/>
      <c r="G20" s="7"/>
      <c r="H20" s="7"/>
      <c r="I20" s="7"/>
      <c r="J20" s="7"/>
      <c r="K20" s="7"/>
      <c r="L20" s="7"/>
      <c r="M20" s="7"/>
      <c r="N20" s="31"/>
      <c r="O20" s="31"/>
      <c r="P20" s="31"/>
    </row>
    <row r="21" spans="1:18" ht="18.600000000000001">
      <c r="A21" s="3"/>
      <c r="B21" s="7"/>
      <c r="C21" s="29" t="s">
        <v>259</v>
      </c>
      <c r="D21" s="29"/>
      <c r="E21" s="29"/>
      <c r="F21" s="29"/>
      <c r="G21" s="29" t="s">
        <v>260</v>
      </c>
      <c r="H21" s="29"/>
      <c r="I21" s="29"/>
      <c r="J21" s="29"/>
      <c r="K21" s="29"/>
      <c r="L21" s="29"/>
      <c r="M21" s="29"/>
      <c r="P21" s="34"/>
      <c r="Q21" s="20"/>
      <c r="R21" s="20"/>
    </row>
    <row r="22" spans="1:18" ht="18.600000000000001">
      <c r="A22" s="5"/>
      <c r="C22" s="7"/>
      <c r="D22" s="7"/>
      <c r="E22" s="7"/>
      <c r="F22" s="7"/>
      <c r="G22" s="7"/>
      <c r="H22" s="7"/>
      <c r="I22" s="7"/>
      <c r="J22" s="7"/>
      <c r="K22" s="7"/>
      <c r="L22" s="7"/>
      <c r="M22" s="7"/>
      <c r="N22" s="31"/>
      <c r="O22" s="31"/>
      <c r="P22" s="31"/>
    </row>
    <row r="23" spans="1:18" ht="18.600000000000001">
      <c r="C23" s="29" t="s">
        <v>261</v>
      </c>
      <c r="D23" s="29"/>
      <c r="E23" s="29"/>
      <c r="F23" s="29"/>
      <c r="G23" s="29" t="s">
        <v>262</v>
      </c>
      <c r="H23" s="29"/>
      <c r="I23" s="29"/>
      <c r="J23" s="29"/>
      <c r="K23" s="29"/>
      <c r="L23" s="29"/>
      <c r="M23" s="29"/>
      <c r="P23" s="34"/>
      <c r="Q23" s="16"/>
      <c r="R23" s="16"/>
    </row>
    <row r="24" spans="1:18" ht="18.600000000000001">
      <c r="C24" s="7"/>
      <c r="D24" s="7"/>
      <c r="E24" s="7"/>
      <c r="F24" s="7"/>
      <c r="G24" s="7"/>
      <c r="H24" s="7"/>
      <c r="I24" s="7"/>
      <c r="J24" s="7"/>
      <c r="K24" s="7"/>
      <c r="L24" s="7"/>
      <c r="M24" s="7"/>
      <c r="N24" s="31"/>
      <c r="O24" s="31"/>
      <c r="P24" s="31"/>
      <c r="Q24" s="16"/>
      <c r="R24" s="16"/>
    </row>
    <row r="25" spans="1:18" ht="18.600000000000001">
      <c r="C25" s="29" t="s">
        <v>263</v>
      </c>
      <c r="D25" s="29"/>
      <c r="E25" s="29"/>
      <c r="F25" s="29"/>
      <c r="G25" s="29" t="s">
        <v>264</v>
      </c>
      <c r="H25" s="29"/>
      <c r="I25" s="29"/>
      <c r="J25" s="29"/>
      <c r="K25" s="29"/>
      <c r="L25" s="29"/>
      <c r="M25" s="29"/>
      <c r="P25" s="34"/>
      <c r="Q25" s="16"/>
      <c r="R25" s="16"/>
    </row>
    <row r="26" spans="1:18" ht="18.600000000000001">
      <c r="C26" s="7"/>
      <c r="D26" s="7"/>
      <c r="E26" s="7"/>
      <c r="F26" s="7"/>
      <c r="G26" s="7"/>
      <c r="H26" s="7"/>
      <c r="I26" s="7"/>
      <c r="J26" s="7"/>
      <c r="K26" s="7"/>
      <c r="L26" s="7"/>
      <c r="M26" s="7"/>
      <c r="N26" s="31"/>
      <c r="O26" s="31"/>
      <c r="P26" s="31"/>
    </row>
    <row r="27" spans="1:18" ht="18.600000000000001">
      <c r="C27" s="29" t="s">
        <v>265</v>
      </c>
      <c r="D27" s="29"/>
      <c r="E27" s="29"/>
      <c r="F27" s="29"/>
      <c r="G27" s="29" t="s">
        <v>266</v>
      </c>
      <c r="H27" s="29"/>
      <c r="I27" s="29"/>
      <c r="J27" s="29"/>
      <c r="K27" s="29"/>
      <c r="L27" s="29"/>
      <c r="M27" s="29"/>
      <c r="P27" s="34"/>
    </row>
    <row r="28" spans="1:18" ht="18.600000000000001">
      <c r="C28" s="7"/>
      <c r="D28" s="7"/>
      <c r="E28" s="7"/>
      <c r="F28" s="7"/>
      <c r="G28" s="7"/>
      <c r="H28" s="7"/>
      <c r="I28" s="7"/>
      <c r="J28" s="7"/>
      <c r="K28" s="7"/>
      <c r="L28" s="7"/>
      <c r="M28" s="7"/>
      <c r="N28" s="31"/>
      <c r="O28" s="31"/>
      <c r="P28" s="31"/>
    </row>
    <row r="29" spans="1:18" ht="14.45" customHeight="1">
      <c r="C29" s="29" t="s">
        <v>267</v>
      </c>
      <c r="D29" s="29"/>
      <c r="E29" s="29"/>
      <c r="F29" s="29"/>
      <c r="G29" s="29" t="s">
        <v>268</v>
      </c>
      <c r="H29" s="29"/>
      <c r="I29" s="29"/>
      <c r="J29" s="29"/>
      <c r="K29" s="29"/>
      <c r="L29" s="29"/>
      <c r="M29" s="29"/>
      <c r="P29" s="34"/>
    </row>
    <row r="30" spans="1:18" ht="18.600000000000001">
      <c r="C30" s="7"/>
      <c r="D30" s="7"/>
      <c r="E30" s="7"/>
      <c r="F30" s="7"/>
      <c r="G30" s="7"/>
      <c r="H30" s="7"/>
      <c r="I30" s="7"/>
      <c r="J30" s="7"/>
      <c r="K30" s="7"/>
      <c r="L30" s="7"/>
      <c r="M30" s="7"/>
      <c r="N30" s="31"/>
      <c r="O30" s="31"/>
      <c r="P30" s="31"/>
    </row>
    <row r="31" spans="1:18" ht="18.600000000000001" customHeight="1">
      <c r="C31" s="29" t="s">
        <v>269</v>
      </c>
      <c r="D31" s="29"/>
      <c r="E31" s="29"/>
      <c r="F31" s="29"/>
      <c r="G31" s="29" t="s">
        <v>270</v>
      </c>
      <c r="H31" s="29"/>
      <c r="I31" s="29"/>
      <c r="J31" s="29"/>
      <c r="K31" s="29"/>
      <c r="L31" s="29"/>
      <c r="M31" s="29"/>
      <c r="P31" s="34"/>
    </row>
    <row r="32" spans="1:18" ht="18.600000000000001">
      <c r="C32" s="7"/>
      <c r="D32" s="7"/>
      <c r="E32" s="7"/>
      <c r="F32" s="7"/>
      <c r="G32" s="7"/>
      <c r="H32" s="7"/>
      <c r="I32" s="7"/>
      <c r="J32" s="7"/>
      <c r="K32" s="7"/>
      <c r="L32" s="7"/>
      <c r="M32" s="7"/>
      <c r="N32" s="31"/>
      <c r="O32" s="31"/>
      <c r="P32" s="31"/>
    </row>
    <row r="33" spans="3:16" ht="18.600000000000001">
      <c r="C33" s="29" t="s">
        <v>271</v>
      </c>
      <c r="D33" s="29"/>
      <c r="E33" s="29"/>
      <c r="F33" s="29"/>
      <c r="G33" s="29" t="s">
        <v>272</v>
      </c>
      <c r="H33" s="29"/>
      <c r="I33" s="29"/>
      <c r="J33" s="29"/>
      <c r="K33" s="29"/>
      <c r="L33" s="29"/>
      <c r="M33" s="29"/>
      <c r="P33" s="34"/>
    </row>
    <row r="34" spans="3:16" ht="18.600000000000001">
      <c r="C34" s="7"/>
      <c r="D34" s="7"/>
      <c r="E34" s="7"/>
      <c r="F34" s="7"/>
      <c r="G34" s="7"/>
      <c r="H34" s="7"/>
      <c r="I34" s="7"/>
      <c r="J34" s="7"/>
      <c r="K34" s="7"/>
      <c r="L34" s="7"/>
      <c r="M34" s="7"/>
      <c r="N34" s="31"/>
      <c r="O34" s="31"/>
      <c r="P34" s="31"/>
    </row>
    <row r="35" spans="3:16" ht="18.600000000000001">
      <c r="C35" s="29" t="s">
        <v>273</v>
      </c>
      <c r="D35" s="29"/>
      <c r="E35" s="29"/>
      <c r="F35" s="29"/>
      <c r="G35" s="29" t="s">
        <v>274</v>
      </c>
      <c r="H35" s="29"/>
      <c r="I35" s="29"/>
      <c r="J35" s="29"/>
      <c r="K35" s="29"/>
      <c r="L35" s="29"/>
      <c r="M35" s="29"/>
      <c r="P35" s="34"/>
    </row>
    <row r="36" spans="3:16" ht="14.45" customHeight="1">
      <c r="C36" s="7"/>
      <c r="D36" s="7"/>
      <c r="E36" s="7"/>
      <c r="F36" s="7"/>
      <c r="G36" s="7"/>
      <c r="H36" s="7"/>
      <c r="I36" s="7"/>
      <c r="J36" s="7"/>
      <c r="K36" s="7"/>
      <c r="L36" s="7"/>
      <c r="M36" s="7"/>
      <c r="N36" s="31"/>
      <c r="O36" s="31"/>
      <c r="P36" s="31"/>
    </row>
    <row r="37" spans="3:16" ht="18.600000000000001">
      <c r="C37" s="29" t="s">
        <v>275</v>
      </c>
      <c r="D37" s="29"/>
      <c r="E37" s="29"/>
      <c r="F37" s="29"/>
      <c r="G37" s="29" t="s">
        <v>276</v>
      </c>
      <c r="H37" s="29"/>
      <c r="I37" s="29"/>
      <c r="J37" s="29"/>
      <c r="K37" s="29"/>
      <c r="L37" s="29"/>
      <c r="M37" s="29"/>
      <c r="P37" s="34"/>
    </row>
    <row r="38" spans="3:16" ht="18.600000000000001">
      <c r="C38" s="7"/>
      <c r="D38" s="7"/>
      <c r="E38" s="7"/>
      <c r="F38" s="7"/>
      <c r="G38" s="7"/>
      <c r="H38" s="7"/>
      <c r="I38" s="7"/>
      <c r="J38" s="7"/>
      <c r="K38" s="7"/>
      <c r="L38" s="7"/>
      <c r="M38" s="7"/>
      <c r="N38" s="31"/>
      <c r="O38" s="31"/>
      <c r="P38" s="31"/>
    </row>
    <row r="39" spans="3:16" ht="18.600000000000001">
      <c r="C39" s="29" t="s">
        <v>277</v>
      </c>
      <c r="D39" s="29"/>
      <c r="E39" s="29"/>
      <c r="F39" s="29"/>
      <c r="G39" s="29" t="s">
        <v>278</v>
      </c>
      <c r="H39" s="29"/>
      <c r="I39" s="29"/>
      <c r="J39" s="29"/>
      <c r="K39" s="29"/>
      <c r="L39" s="29"/>
      <c r="M39" s="29"/>
      <c r="P39" s="34"/>
    </row>
    <row r="40" spans="3:16" ht="18.600000000000001">
      <c r="C40" s="7"/>
      <c r="D40" s="7"/>
      <c r="E40" s="7"/>
      <c r="F40" s="7"/>
      <c r="G40" s="7"/>
      <c r="H40" s="7"/>
      <c r="I40" s="7"/>
      <c r="J40" s="7"/>
      <c r="K40" s="7"/>
      <c r="L40" s="7"/>
      <c r="M40" s="7"/>
      <c r="N40" s="31"/>
      <c r="O40" s="31"/>
      <c r="P40" s="31"/>
    </row>
    <row r="41" spans="3:16" ht="18.600000000000001">
      <c r="C41" s="29" t="s">
        <v>279</v>
      </c>
      <c r="D41" s="29"/>
      <c r="E41" s="29"/>
      <c r="F41" s="29"/>
      <c r="G41" s="29" t="s">
        <v>280</v>
      </c>
      <c r="H41" s="29"/>
      <c r="I41" s="29"/>
      <c r="J41" s="29"/>
      <c r="K41" s="29"/>
      <c r="L41" s="29"/>
      <c r="M41" s="29"/>
    </row>
    <row r="42" spans="3:16" ht="18.600000000000001">
      <c r="C42" s="7"/>
      <c r="D42" s="7"/>
      <c r="E42" s="7"/>
      <c r="F42" s="7"/>
      <c r="G42" s="7"/>
      <c r="H42" s="7"/>
      <c r="I42" s="7"/>
      <c r="J42" s="7"/>
      <c r="K42" s="7"/>
      <c r="L42" s="7"/>
      <c r="M42" s="7"/>
      <c r="N42" s="31"/>
      <c r="O42" s="31"/>
      <c r="P42" s="35"/>
    </row>
    <row r="43" spans="3:16" ht="18.600000000000001">
      <c r="C43" s="29" t="s">
        <v>281</v>
      </c>
      <c r="D43" s="29"/>
      <c r="E43" s="29"/>
      <c r="F43" s="29"/>
      <c r="G43" s="29" t="s">
        <v>282</v>
      </c>
      <c r="H43" s="29"/>
      <c r="I43" s="29"/>
      <c r="J43" s="29"/>
      <c r="K43" s="29"/>
      <c r="L43" s="29"/>
      <c r="M43" s="29"/>
      <c r="P43" s="7"/>
    </row>
    <row r="44" spans="3:16" ht="18.600000000000001">
      <c r="C44" s="7"/>
      <c r="D44" s="7"/>
      <c r="E44" s="7"/>
      <c r="F44" s="7"/>
      <c r="G44" s="7"/>
      <c r="H44" s="7"/>
      <c r="I44" s="7"/>
      <c r="J44" s="7"/>
      <c r="K44" s="7"/>
      <c r="L44" s="7"/>
      <c r="M44" s="7"/>
      <c r="N44" s="31"/>
      <c r="O44" s="31"/>
      <c r="P44" s="35"/>
    </row>
    <row r="45" spans="3:16" ht="18.600000000000001">
      <c r="C45" s="29" t="s">
        <v>283</v>
      </c>
      <c r="D45" s="29"/>
      <c r="E45" s="29"/>
      <c r="F45" s="29"/>
      <c r="G45" s="29" t="s">
        <v>284</v>
      </c>
      <c r="H45" s="29"/>
      <c r="I45" s="29"/>
      <c r="J45" s="29"/>
      <c r="K45" s="29"/>
      <c r="L45" s="29"/>
      <c r="M45" s="29"/>
      <c r="P45" s="7"/>
    </row>
    <row r="46" spans="3:16" ht="18.600000000000001">
      <c r="C46" s="7"/>
      <c r="D46" s="7"/>
      <c r="E46" s="7"/>
      <c r="F46" s="7"/>
      <c r="G46" s="7"/>
      <c r="H46" s="7"/>
      <c r="I46" s="7"/>
      <c r="J46" s="7"/>
      <c r="K46" s="7"/>
      <c r="L46" s="7"/>
      <c r="M46" s="7"/>
      <c r="N46" s="31"/>
      <c r="O46" s="31"/>
      <c r="P46" s="35"/>
    </row>
    <row r="47" spans="3:16" ht="18.600000000000001">
      <c r="C47" s="29" t="s">
        <v>285</v>
      </c>
      <c r="D47" s="29"/>
      <c r="E47" s="29"/>
      <c r="F47" s="29"/>
      <c r="G47" s="29" t="s">
        <v>286</v>
      </c>
      <c r="H47" s="29"/>
      <c r="I47" s="29"/>
      <c r="J47" s="29"/>
      <c r="K47" s="29"/>
      <c r="L47" s="29"/>
      <c r="M47" s="29"/>
      <c r="P47" s="7"/>
    </row>
    <row r="48" spans="3:16" ht="18.600000000000001">
      <c r="C48" s="7"/>
      <c r="D48" s="7"/>
      <c r="E48" s="7"/>
      <c r="F48" s="7"/>
      <c r="G48" s="7"/>
      <c r="H48" s="7"/>
      <c r="I48" s="7"/>
      <c r="J48" s="7"/>
      <c r="K48" s="7"/>
      <c r="L48" s="7"/>
      <c r="M48" s="7"/>
      <c r="N48" s="31"/>
      <c r="O48" s="31"/>
      <c r="P48" s="35"/>
    </row>
    <row r="49" spans="3:16" ht="18.600000000000001">
      <c r="C49" s="29" t="s">
        <v>287</v>
      </c>
      <c r="D49" s="29"/>
      <c r="E49" s="29"/>
      <c r="F49" s="29"/>
      <c r="G49" s="29" t="s">
        <v>288</v>
      </c>
      <c r="H49" s="29"/>
      <c r="I49" s="29"/>
      <c r="J49" s="29"/>
      <c r="K49" s="29"/>
      <c r="L49" s="29"/>
      <c r="M49" s="29"/>
      <c r="P49" s="7"/>
    </row>
    <row r="50" spans="3:16" ht="18.600000000000001">
      <c r="C50" s="7"/>
      <c r="D50" s="7"/>
      <c r="E50" s="7"/>
      <c r="F50" s="7"/>
      <c r="G50" s="7"/>
      <c r="H50" s="7"/>
      <c r="I50" s="7"/>
      <c r="J50" s="7"/>
      <c r="K50" s="7"/>
      <c r="L50" s="7"/>
      <c r="M50" s="7"/>
      <c r="N50" s="31"/>
      <c r="O50" s="31"/>
      <c r="P50" s="35"/>
    </row>
    <row r="51" spans="3:16" ht="18.600000000000001">
      <c r="C51" s="29" t="s">
        <v>289</v>
      </c>
      <c r="D51" s="29"/>
      <c r="E51" s="29"/>
      <c r="F51" s="29"/>
      <c r="G51" s="29" t="s">
        <v>290</v>
      </c>
      <c r="H51" s="29"/>
      <c r="I51" s="29"/>
      <c r="J51" s="29"/>
      <c r="K51" s="29"/>
      <c r="L51" s="29"/>
      <c r="M51" s="29"/>
      <c r="P51" s="7"/>
    </row>
    <row r="52" spans="3:16" ht="18.600000000000001">
      <c r="C52" s="7"/>
      <c r="D52" s="7"/>
      <c r="E52" s="7"/>
      <c r="F52" s="7"/>
      <c r="G52" s="7"/>
      <c r="H52" s="7"/>
      <c r="I52" s="7"/>
      <c r="J52" s="7"/>
      <c r="K52" s="7"/>
      <c r="L52" s="7"/>
      <c r="M52" s="7"/>
      <c r="N52" s="31"/>
      <c r="O52" s="31"/>
      <c r="P52" s="35"/>
    </row>
    <row r="53" spans="3:16" ht="18.600000000000001">
      <c r="C53" s="29" t="s">
        <v>291</v>
      </c>
      <c r="D53" s="29"/>
      <c r="E53" s="29"/>
      <c r="F53" s="29"/>
      <c r="G53" s="29" t="s">
        <v>292</v>
      </c>
      <c r="H53" s="29"/>
      <c r="I53" s="29"/>
      <c r="J53" s="29"/>
      <c r="K53" s="29"/>
      <c r="L53" s="29"/>
      <c r="M53" s="29"/>
      <c r="P53" s="7"/>
    </row>
    <row r="54" spans="3:16" ht="18.600000000000001">
      <c r="C54" s="7"/>
      <c r="D54" s="7"/>
      <c r="E54" s="7"/>
      <c r="F54" s="7"/>
      <c r="G54" s="7"/>
      <c r="H54" s="7"/>
      <c r="I54" s="7"/>
      <c r="J54" s="7"/>
      <c r="K54" s="7"/>
      <c r="L54" s="7"/>
      <c r="M54" s="7"/>
      <c r="N54" s="31"/>
      <c r="O54" s="31"/>
      <c r="P54" s="35"/>
    </row>
    <row r="55" spans="3:16" ht="18.600000000000001">
      <c r="C55" s="29" t="s">
        <v>293</v>
      </c>
      <c r="D55" s="29"/>
      <c r="E55" s="29"/>
      <c r="F55" s="29"/>
      <c r="G55" s="29" t="s">
        <v>294</v>
      </c>
      <c r="H55" s="29"/>
      <c r="I55" s="29"/>
      <c r="J55" s="29"/>
      <c r="K55" s="29"/>
      <c r="L55" s="29"/>
      <c r="M55" s="29"/>
      <c r="P55" s="7"/>
    </row>
    <row r="56" spans="3:16" ht="18.600000000000001">
      <c r="C56" s="7"/>
      <c r="D56" s="7"/>
      <c r="E56" s="7"/>
      <c r="F56" s="7"/>
      <c r="G56" s="7"/>
      <c r="H56" s="7"/>
      <c r="I56" s="7"/>
      <c r="J56" s="7"/>
      <c r="K56" s="7"/>
      <c r="L56" s="7"/>
      <c r="M56" s="7"/>
      <c r="N56" s="31"/>
      <c r="O56" s="31"/>
      <c r="P56" s="35"/>
    </row>
    <row r="57" spans="3:16" ht="18.600000000000001">
      <c r="C57" s="29" t="s">
        <v>295</v>
      </c>
      <c r="D57" s="29"/>
      <c r="E57" s="29"/>
      <c r="F57" s="29"/>
      <c r="G57" s="29" t="s">
        <v>296</v>
      </c>
      <c r="H57" s="29"/>
      <c r="I57" s="29"/>
      <c r="J57" s="29"/>
      <c r="K57" s="29"/>
      <c r="L57" s="29"/>
      <c r="M57" s="29"/>
      <c r="P57" s="7"/>
    </row>
    <row r="58" spans="3:16" ht="18.600000000000001">
      <c r="C58" s="7"/>
      <c r="D58" s="7"/>
      <c r="E58" s="7"/>
      <c r="F58" s="7"/>
      <c r="G58" s="7"/>
      <c r="H58" s="7"/>
      <c r="I58" s="7"/>
      <c r="J58" s="7"/>
      <c r="K58" s="7"/>
      <c r="L58" s="7"/>
      <c r="M58" s="7"/>
      <c r="N58" s="31"/>
      <c r="O58" s="31"/>
      <c r="P58" s="35"/>
    </row>
    <row r="59" spans="3:16" ht="18.600000000000001">
      <c r="C59" s="29" t="s">
        <v>297</v>
      </c>
      <c r="D59" s="29"/>
      <c r="E59" s="29"/>
      <c r="F59" s="29"/>
      <c r="G59" s="29" t="s">
        <v>298</v>
      </c>
      <c r="H59" s="29"/>
      <c r="I59" s="29"/>
      <c r="J59" s="29"/>
      <c r="K59" s="29"/>
      <c r="L59" s="29"/>
      <c r="M59" s="29"/>
      <c r="P59" s="7"/>
    </row>
    <row r="60" spans="3:16" ht="18.600000000000001">
      <c r="C60" s="7"/>
      <c r="D60" s="7"/>
      <c r="E60" s="7"/>
      <c r="F60" s="7"/>
      <c r="G60" s="7"/>
      <c r="H60" s="7"/>
      <c r="I60" s="7"/>
      <c r="J60" s="7"/>
      <c r="K60" s="7"/>
      <c r="L60" s="7"/>
      <c r="M60" s="7"/>
      <c r="N60" s="31"/>
      <c r="O60" s="31"/>
      <c r="P60" s="35"/>
    </row>
    <row r="61" spans="3:16" ht="18.600000000000001">
      <c r="C61" s="29" t="s">
        <v>299</v>
      </c>
      <c r="D61" s="29"/>
      <c r="E61" s="29"/>
      <c r="F61" s="29"/>
      <c r="G61" s="29" t="s">
        <v>300</v>
      </c>
      <c r="H61" s="29"/>
      <c r="I61" s="29"/>
      <c r="J61" s="29"/>
      <c r="K61" s="29"/>
      <c r="L61" s="29"/>
      <c r="M61" s="29"/>
      <c r="P61" s="7"/>
    </row>
    <row r="62" spans="3:16" ht="18.600000000000001">
      <c r="C62" s="7"/>
      <c r="D62" s="7"/>
      <c r="E62" s="7"/>
      <c r="F62" s="7"/>
      <c r="G62" s="7"/>
      <c r="H62" s="7"/>
      <c r="I62" s="7"/>
      <c r="J62" s="7"/>
      <c r="K62" s="7"/>
      <c r="L62" s="7"/>
      <c r="M62" s="7"/>
      <c r="N62" s="31"/>
      <c r="O62" s="31"/>
      <c r="P62" s="35"/>
    </row>
    <row r="63" spans="3:16" ht="18.600000000000001">
      <c r="C63" s="29" t="s">
        <v>301</v>
      </c>
      <c r="D63" s="29"/>
      <c r="E63" s="29"/>
      <c r="F63" s="29"/>
      <c r="G63" s="29" t="s">
        <v>302</v>
      </c>
      <c r="H63" s="29"/>
      <c r="I63" s="29"/>
      <c r="J63" s="29"/>
      <c r="K63" s="29"/>
      <c r="L63" s="29"/>
      <c r="M63" s="29"/>
      <c r="P63" s="7"/>
    </row>
    <row r="64" spans="3:16" ht="18.600000000000001">
      <c r="C64" s="7"/>
      <c r="D64" s="7"/>
      <c r="E64" s="7"/>
      <c r="F64" s="7"/>
      <c r="G64" s="7"/>
      <c r="H64" s="7"/>
      <c r="I64" s="7"/>
      <c r="J64" s="7"/>
      <c r="K64" s="7"/>
      <c r="L64" s="7"/>
      <c r="M64" s="7"/>
      <c r="N64" s="31"/>
      <c r="O64" s="31"/>
      <c r="P64" s="35"/>
    </row>
    <row r="65" spans="3:16" ht="18.600000000000001">
      <c r="C65" s="29" t="s">
        <v>303</v>
      </c>
      <c r="D65" s="29"/>
      <c r="E65" s="29"/>
      <c r="F65" s="29"/>
      <c r="G65" s="29" t="s">
        <v>304</v>
      </c>
      <c r="H65" s="29"/>
      <c r="I65" s="29"/>
      <c r="J65" s="29"/>
      <c r="K65" s="29"/>
      <c r="L65" s="29"/>
      <c r="M65" s="29"/>
      <c r="P65" s="7"/>
    </row>
    <row r="66" spans="3:16" ht="18.600000000000001">
      <c r="C66" s="7"/>
      <c r="D66" s="7"/>
      <c r="E66" s="7"/>
      <c r="F66" s="7"/>
      <c r="G66" s="7"/>
      <c r="H66" s="7"/>
      <c r="I66" s="7"/>
      <c r="J66" s="7"/>
      <c r="K66" s="7"/>
      <c r="L66" s="7"/>
      <c r="M66" s="7"/>
      <c r="N66" s="31"/>
      <c r="O66" s="31"/>
      <c r="P66" s="35"/>
    </row>
    <row r="67" spans="3:16" ht="18.600000000000001">
      <c r="C67" s="29" t="s">
        <v>305</v>
      </c>
      <c r="D67" s="29"/>
      <c r="E67" s="29"/>
      <c r="F67" s="29"/>
      <c r="G67" s="29" t="s">
        <v>306</v>
      </c>
      <c r="H67" s="29"/>
      <c r="I67" s="29"/>
      <c r="J67" s="29"/>
      <c r="K67" s="29"/>
      <c r="L67" s="29"/>
      <c r="M67" s="29"/>
      <c r="P67" s="7"/>
    </row>
    <row r="68" spans="3:16" ht="18.600000000000001">
      <c r="C68" s="7"/>
      <c r="D68" s="7"/>
      <c r="E68" s="7"/>
      <c r="F68" s="7"/>
      <c r="G68" s="7"/>
      <c r="H68" s="7"/>
      <c r="I68" s="7"/>
      <c r="J68" s="7"/>
      <c r="K68" s="7"/>
      <c r="L68" s="7"/>
      <c r="M68" s="7"/>
      <c r="N68" s="40"/>
      <c r="O68" s="40"/>
      <c r="P68" s="35"/>
    </row>
    <row r="69" spans="3:16" ht="18.600000000000001">
      <c r="C69" s="29" t="s">
        <v>307</v>
      </c>
      <c r="D69" s="29"/>
      <c r="E69" s="29"/>
      <c r="F69" s="29"/>
      <c r="G69" s="29" t="s">
        <v>308</v>
      </c>
      <c r="H69" s="29"/>
      <c r="I69" s="29"/>
      <c r="J69" s="29"/>
      <c r="K69" s="29"/>
      <c r="L69" s="29"/>
      <c r="M69" s="29"/>
      <c r="P69" s="7"/>
    </row>
    <row r="70" spans="3:16" ht="18.600000000000001">
      <c r="C70" s="7"/>
      <c r="D70" s="7"/>
      <c r="E70" s="7"/>
      <c r="F70" s="7"/>
      <c r="G70" s="7"/>
      <c r="H70" s="7"/>
      <c r="I70" s="7"/>
      <c r="J70" s="7"/>
      <c r="K70" s="7"/>
      <c r="L70" s="7"/>
      <c r="M70" s="7"/>
      <c r="N70" s="31"/>
      <c r="O70" s="31"/>
      <c r="P70" s="35"/>
    </row>
    <row r="71" spans="3:16" ht="18.600000000000001">
      <c r="C71" s="29" t="s">
        <v>309</v>
      </c>
      <c r="D71" s="29"/>
      <c r="E71" s="29"/>
      <c r="F71" s="29"/>
      <c r="G71" s="29" t="s">
        <v>310</v>
      </c>
      <c r="H71" s="29"/>
      <c r="I71" s="29"/>
      <c r="J71" s="29"/>
      <c r="K71" s="29"/>
      <c r="L71" s="29"/>
      <c r="M71" s="29"/>
      <c r="P71" s="7"/>
    </row>
    <row r="72" spans="3:16" ht="18.600000000000001">
      <c r="C72" s="7"/>
      <c r="D72" s="7"/>
      <c r="E72" s="7"/>
      <c r="F72" s="7"/>
      <c r="G72" s="7"/>
      <c r="H72" s="7"/>
      <c r="I72" s="7"/>
      <c r="J72" s="7"/>
      <c r="K72" s="7"/>
      <c r="L72" s="7"/>
      <c r="M72" s="7"/>
      <c r="N72" s="31"/>
      <c r="O72" s="31"/>
      <c r="P72" s="35"/>
    </row>
    <row r="73" spans="3:16" ht="18.600000000000001">
      <c r="C73" s="29" t="s">
        <v>311</v>
      </c>
      <c r="D73" s="29"/>
      <c r="E73" s="29"/>
      <c r="F73" s="29"/>
      <c r="G73" s="29" t="s">
        <v>312</v>
      </c>
      <c r="H73" s="29"/>
      <c r="I73" s="29"/>
      <c r="J73" s="29"/>
      <c r="K73" s="29"/>
      <c r="L73" s="29"/>
      <c r="M73" s="29"/>
      <c r="P73" s="7"/>
    </row>
    <row r="74" spans="3:16" ht="18.600000000000001">
      <c r="C74" s="7"/>
      <c r="D74" s="7"/>
      <c r="E74" s="7"/>
      <c r="F74" s="7"/>
      <c r="G74" s="7"/>
      <c r="H74" s="7"/>
      <c r="I74" s="7"/>
      <c r="J74" s="7"/>
      <c r="K74" s="7"/>
      <c r="L74" s="7"/>
      <c r="M74" s="7"/>
      <c r="N74" s="39"/>
      <c r="O74" s="27"/>
      <c r="P74" s="35"/>
    </row>
    <row r="75" spans="3:16" ht="18.600000000000001">
      <c r="C75" s="29" t="s">
        <v>313</v>
      </c>
      <c r="D75" s="29"/>
      <c r="E75" s="29"/>
      <c r="F75" s="29"/>
      <c r="G75" s="29" t="s">
        <v>314</v>
      </c>
      <c r="H75" s="29"/>
      <c r="I75" s="29"/>
      <c r="J75" s="29"/>
      <c r="K75" s="29"/>
      <c r="L75" s="29"/>
      <c r="M75" s="29"/>
      <c r="P75" s="7"/>
    </row>
    <row r="76" spans="3:16" ht="18.600000000000001">
      <c r="C76" s="7"/>
      <c r="D76" s="7"/>
      <c r="E76" s="7"/>
      <c r="F76" s="7"/>
      <c r="G76" s="7"/>
      <c r="H76" s="7"/>
      <c r="I76" s="7"/>
      <c r="J76" s="7"/>
      <c r="K76" s="7"/>
      <c r="L76" s="7"/>
      <c r="M76" s="7"/>
      <c r="N76" s="39"/>
      <c r="O76" s="27"/>
      <c r="P76" s="35"/>
    </row>
    <row r="77" spans="3:16" ht="18.600000000000001">
      <c r="C77" s="29" t="s">
        <v>315</v>
      </c>
      <c r="D77" s="29"/>
      <c r="E77" s="29"/>
      <c r="F77" s="29"/>
      <c r="G77" s="29" t="s">
        <v>316</v>
      </c>
      <c r="H77" s="29"/>
      <c r="I77" s="29"/>
      <c r="J77" s="29"/>
      <c r="K77" s="29"/>
      <c r="L77" s="29"/>
      <c r="M77" s="29"/>
      <c r="P77" s="7"/>
    </row>
    <row r="78" spans="3:16" ht="18.600000000000001">
      <c r="C78" s="7"/>
      <c r="D78" s="7"/>
      <c r="E78" s="7"/>
      <c r="F78" s="7"/>
      <c r="G78" s="7"/>
      <c r="H78" s="7"/>
      <c r="I78" s="7"/>
      <c r="J78" s="7"/>
      <c r="K78" s="7"/>
      <c r="L78" s="7"/>
      <c r="M78" s="7"/>
      <c r="N78" s="39"/>
      <c r="O78" s="27"/>
      <c r="P78" s="35"/>
    </row>
    <row r="79" spans="3:16" ht="18.600000000000001">
      <c r="C79" s="29" t="s">
        <v>317</v>
      </c>
      <c r="D79" s="29"/>
      <c r="E79" s="29"/>
      <c r="F79" s="29"/>
      <c r="G79" s="29" t="s">
        <v>318</v>
      </c>
      <c r="H79" s="29"/>
      <c r="I79" s="29"/>
      <c r="J79" s="29"/>
      <c r="K79" s="29"/>
      <c r="L79" s="29"/>
      <c r="M79" s="29"/>
      <c r="P79" s="7"/>
    </row>
    <row r="80" spans="3:16" ht="18.600000000000001">
      <c r="C80" s="7"/>
      <c r="D80" s="7"/>
      <c r="E80" s="7"/>
      <c r="F80" s="7"/>
      <c r="G80" s="7"/>
      <c r="H80" s="7"/>
      <c r="I80" s="7"/>
      <c r="J80" s="7"/>
      <c r="K80" s="7"/>
      <c r="L80" s="7"/>
      <c r="M80" s="7"/>
      <c r="N80" s="39"/>
      <c r="O80" s="27"/>
      <c r="P80" s="35"/>
    </row>
    <row r="81" spans="3:16" ht="18.600000000000001">
      <c r="C81" s="29" t="s">
        <v>319</v>
      </c>
      <c r="D81" s="29"/>
      <c r="E81" s="29"/>
      <c r="F81" s="29"/>
      <c r="G81" s="29" t="s">
        <v>320</v>
      </c>
      <c r="H81" s="29"/>
      <c r="I81" s="29"/>
      <c r="J81" s="29"/>
      <c r="K81" s="29"/>
      <c r="L81" s="29"/>
      <c r="M81" s="29"/>
      <c r="P81" s="7"/>
    </row>
    <row r="82" spans="3:16" ht="18.600000000000001">
      <c r="C82" s="35"/>
      <c r="D82" s="35"/>
      <c r="E82" s="35"/>
      <c r="F82" s="35"/>
      <c r="G82" s="35"/>
      <c r="H82" s="35"/>
      <c r="I82" s="35"/>
      <c r="J82" s="35"/>
      <c r="K82" s="35"/>
      <c r="L82" s="35"/>
      <c r="M82" s="35"/>
      <c r="N82" s="35"/>
      <c r="O82" s="35"/>
      <c r="P82" s="35"/>
    </row>
    <row r="83" spans="3:16" ht="18.600000000000001">
      <c r="C83" s="7"/>
      <c r="D83" s="7"/>
      <c r="E83" s="7"/>
      <c r="F83" s="7"/>
      <c r="G83" s="7"/>
      <c r="H83" s="7"/>
      <c r="I83" s="7"/>
      <c r="J83" s="7"/>
      <c r="K83" s="7"/>
      <c r="L83" s="7"/>
      <c r="M83" s="7"/>
      <c r="N83" s="28"/>
      <c r="O83" s="7"/>
      <c r="P83" s="7"/>
    </row>
    <row r="84" spans="3:16" ht="18.600000000000001">
      <c r="C84" s="35"/>
      <c r="D84" s="35"/>
      <c r="E84" s="35"/>
      <c r="F84" s="35"/>
      <c r="G84" s="35"/>
      <c r="H84" s="35"/>
      <c r="I84" s="35"/>
      <c r="J84" s="35"/>
      <c r="K84" s="35"/>
      <c r="L84" s="35"/>
      <c r="M84" s="35"/>
      <c r="N84" s="35"/>
      <c r="O84" s="35"/>
      <c r="P84" s="35"/>
    </row>
    <row r="85" spans="3:16" ht="18.600000000000001">
      <c r="C85" s="7"/>
      <c r="D85" s="7"/>
      <c r="E85" s="7"/>
      <c r="F85" s="7"/>
      <c r="G85" s="7"/>
      <c r="H85" s="7"/>
      <c r="I85" s="7"/>
      <c r="J85" s="7"/>
      <c r="K85" s="7"/>
      <c r="L85" s="7"/>
      <c r="M85" s="7"/>
      <c r="N85" s="28"/>
      <c r="O85" s="7"/>
      <c r="P85" s="7"/>
    </row>
    <row r="86" spans="3:16" ht="18.600000000000001">
      <c r="C86" s="35"/>
      <c r="D86" s="35"/>
      <c r="E86" s="35"/>
      <c r="F86" s="35"/>
      <c r="G86" s="35"/>
      <c r="H86" s="35"/>
      <c r="I86" s="35"/>
      <c r="J86" s="35"/>
      <c r="K86" s="35"/>
      <c r="L86" s="35"/>
      <c r="M86" s="35"/>
      <c r="N86" s="35"/>
      <c r="O86" s="35"/>
      <c r="P86" s="35"/>
    </row>
    <row r="87" spans="3:16" ht="18.600000000000001">
      <c r="C87" s="7"/>
      <c r="D87" s="7"/>
      <c r="E87" s="7"/>
      <c r="F87" s="7"/>
      <c r="G87" s="7"/>
      <c r="H87" s="7"/>
      <c r="I87" s="7"/>
      <c r="J87" s="7"/>
      <c r="K87" s="7"/>
      <c r="L87" s="7"/>
      <c r="M87" s="7"/>
      <c r="N87" s="28"/>
      <c r="O87" s="7"/>
      <c r="P87" s="7"/>
    </row>
    <row r="88" spans="3:16" ht="18.600000000000001">
      <c r="C88" s="35"/>
      <c r="D88" s="35"/>
      <c r="E88" s="35"/>
      <c r="F88" s="35"/>
      <c r="G88" s="35"/>
      <c r="H88" s="35"/>
      <c r="I88" s="35"/>
      <c r="J88" s="35"/>
      <c r="K88" s="35"/>
      <c r="L88" s="35"/>
      <c r="M88" s="35"/>
      <c r="N88" s="35"/>
    </row>
  </sheetData>
  <hyperlinks>
    <hyperlink ref="A4" location="'ÍNDICE REMISSIVO'!A1" display="Índice" xr:uid="{EB94E3C9-E17F-4903-A8FE-E5C039951AC4}"/>
    <hyperlink ref="F1" location="ÍNDICE!A1" display="Índice" xr:uid="{FA364221-2202-4123-A174-01ACB3A49566}"/>
    <hyperlink ref="G1" location="'TEMAS MATERIAIS'!A1" display="Temas materiais" xr:uid="{4D4D087E-51D0-4DCF-A7F7-AECF78479BEB}"/>
    <hyperlink ref="H1" location="AMBIENTAL!A1" display="Ambiental" xr:uid="{F4350DA5-A8AF-480C-B246-F605CD0D2397}"/>
    <hyperlink ref="I1" location="ECONÔMICO!A1" display="Econômico " xr:uid="{CD8A7B3E-5F8D-4131-A77E-C7E86EF8606F}"/>
    <hyperlink ref="J1" location="GOVERNANÇA!A1" display="Governança " xr:uid="{AA6BA68A-2B69-48DD-B81B-4BD3142DC36F}"/>
    <hyperlink ref="L1" location="GRI!A1" display="GRI" xr:uid="{BAEC6A17-FEC1-427C-B547-F02E17103A7F}"/>
    <hyperlink ref="M1" location="SASB!A1" display="SASB" xr:uid="{E45655AC-EB6F-4863-9236-34C7015A7F93}"/>
    <hyperlink ref="K1" location="SOCIAL!A1" display="Social " xr:uid="{DACDF2A2-46DB-4E77-A85F-9F0835B820C9}"/>
    <hyperlink ref="B1" location="INTRODUÇÃO!A1" display="INTRODUÇÃO!A1" xr:uid="{E2A1DE16-1D0B-48C0-A026-82E2634C9530}"/>
  </hyperlinks>
  <pageMargins left="0.511811024" right="0.511811024" top="0.78740157499999996" bottom="0.78740157499999996" header="0.31496062000000002" footer="0.31496062000000002"/>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DF52CE-8B31-40F3-B5B8-9C0685E2256C}">
  <dimension ref="A1:S239"/>
  <sheetViews>
    <sheetView showGridLines="0" showRowColHeaders="0" topLeftCell="A79" zoomScale="80" zoomScaleNormal="80" workbookViewId="0">
      <selection activeCell="G79" sqref="G79"/>
    </sheetView>
  </sheetViews>
  <sheetFormatPr defaultRowHeight="14.45"/>
  <cols>
    <col min="1" max="1" width="2.85546875" customWidth="1"/>
    <col min="2" max="2" width="7.85546875" customWidth="1"/>
    <col min="5" max="5" width="2.28515625" customWidth="1"/>
    <col min="6" max="13" width="22.42578125" customWidth="1"/>
  </cols>
  <sheetData>
    <row r="1" spans="1:19" ht="45.95" customHeight="1">
      <c r="A1" s="2"/>
      <c r="B1" s="50" t="e" vm="1">
        <v>#VALUE!</v>
      </c>
      <c r="C1" s="2"/>
      <c r="D1" s="2"/>
      <c r="E1" s="2"/>
      <c r="F1" s="47" t="s">
        <v>0</v>
      </c>
      <c r="G1" s="47" t="s">
        <v>1</v>
      </c>
      <c r="H1" s="47" t="s">
        <v>2</v>
      </c>
      <c r="I1" s="47" t="s">
        <v>3</v>
      </c>
      <c r="J1" s="47" t="s">
        <v>4</v>
      </c>
      <c r="K1" s="47" t="s">
        <v>5</v>
      </c>
      <c r="L1" s="48" t="s">
        <v>6</v>
      </c>
      <c r="M1" s="47" t="s">
        <v>7</v>
      </c>
      <c r="N1" s="2"/>
    </row>
    <row r="2" spans="1:19" ht="18.600000000000001">
      <c r="A2" s="3"/>
      <c r="B2" s="3"/>
      <c r="C2" s="3"/>
      <c r="D2" s="3"/>
      <c r="E2" s="3"/>
      <c r="F2" s="15"/>
      <c r="G2" s="15"/>
      <c r="H2" s="15"/>
      <c r="I2" s="15"/>
      <c r="J2" s="15"/>
      <c r="K2" s="15"/>
      <c r="L2" s="15"/>
      <c r="M2" s="15"/>
      <c r="N2" s="3"/>
    </row>
    <row r="3" spans="1:19" ht="21">
      <c r="A3" s="3"/>
      <c r="C3" s="13" t="s">
        <v>8</v>
      </c>
      <c r="D3" s="10"/>
      <c r="E3" s="10"/>
      <c r="F3" s="10"/>
      <c r="G3" s="10"/>
      <c r="H3" s="10"/>
      <c r="I3" s="10"/>
      <c r="J3" s="10"/>
      <c r="K3" s="10"/>
      <c r="L3" s="10"/>
      <c r="M3" s="10"/>
      <c r="N3" s="10"/>
      <c r="S3" s="21"/>
    </row>
    <row r="4" spans="1:19" ht="9.6" customHeight="1">
      <c r="A4" s="5" t="s">
        <v>0</v>
      </c>
      <c r="B4" s="6">
        <v>3</v>
      </c>
      <c r="C4" s="4"/>
    </row>
    <row r="5" spans="1:19" ht="31.5" customHeight="1">
      <c r="A5" s="3"/>
      <c r="D5" s="37" t="s">
        <v>321</v>
      </c>
      <c r="E5" s="36"/>
      <c r="F5" s="36"/>
      <c r="G5" s="8"/>
      <c r="H5" s="8"/>
      <c r="I5" s="8"/>
      <c r="J5" s="8"/>
      <c r="K5" s="8"/>
      <c r="L5" s="8"/>
      <c r="M5" s="8"/>
      <c r="N5" s="8"/>
    </row>
    <row r="6" spans="1:19" ht="9" customHeight="1">
      <c r="A6" s="3"/>
      <c r="C6" s="26"/>
      <c r="D6" s="8"/>
      <c r="E6" s="8"/>
      <c r="F6" s="8"/>
      <c r="G6" s="8"/>
      <c r="H6" s="8"/>
      <c r="I6" s="8"/>
      <c r="J6" s="8"/>
      <c r="K6" s="8"/>
      <c r="L6" s="8"/>
      <c r="M6" s="8"/>
      <c r="N6" s="8"/>
    </row>
    <row r="7" spans="1:19" ht="18.600000000000001">
      <c r="A7" s="3"/>
      <c r="B7" s="7"/>
      <c r="C7" s="30" t="s">
        <v>68</v>
      </c>
      <c r="D7" s="30"/>
      <c r="E7" s="30"/>
      <c r="F7" s="30"/>
      <c r="G7" s="30" t="s">
        <v>69</v>
      </c>
      <c r="H7" s="30"/>
      <c r="I7" s="30"/>
      <c r="J7" s="30"/>
      <c r="K7" s="30"/>
      <c r="L7" s="30"/>
      <c r="M7" s="30"/>
      <c r="N7" s="30"/>
      <c r="O7" s="20"/>
      <c r="P7" s="20"/>
      <c r="Q7" s="20"/>
      <c r="R7" s="20"/>
    </row>
    <row r="8" spans="1:19" ht="18.600000000000001">
      <c r="A8" s="5"/>
      <c r="C8" s="7"/>
      <c r="D8" s="7"/>
      <c r="E8" s="7"/>
      <c r="F8" s="7"/>
      <c r="G8" s="7"/>
      <c r="H8" s="7"/>
      <c r="I8" s="7"/>
      <c r="J8" s="7"/>
      <c r="K8" s="7"/>
      <c r="L8" s="7"/>
      <c r="M8" s="7"/>
      <c r="N8" s="7"/>
      <c r="O8" s="7"/>
      <c r="P8" s="7"/>
    </row>
    <row r="9" spans="1:19" ht="18.600000000000001">
      <c r="A9" s="3"/>
      <c r="B9" s="7"/>
      <c r="C9" s="29" t="s">
        <v>185</v>
      </c>
      <c r="D9" s="29"/>
      <c r="E9" s="29"/>
      <c r="F9" s="29"/>
      <c r="G9" s="29" t="s">
        <v>186</v>
      </c>
      <c r="H9" s="29"/>
      <c r="I9" s="29"/>
      <c r="J9" s="29"/>
      <c r="K9" s="29"/>
      <c r="L9" s="29"/>
      <c r="M9" s="29"/>
      <c r="N9" s="29"/>
      <c r="O9" s="35"/>
      <c r="P9" s="35"/>
      <c r="Q9" s="20"/>
      <c r="R9" s="20"/>
    </row>
    <row r="10" spans="1:19" ht="18.600000000000001">
      <c r="A10" s="5"/>
      <c r="C10" s="7"/>
      <c r="D10" s="7"/>
      <c r="E10" s="7"/>
      <c r="F10" s="7"/>
      <c r="G10" s="7"/>
      <c r="H10" s="7"/>
      <c r="I10" s="7"/>
      <c r="J10" s="7"/>
      <c r="K10" s="7"/>
      <c r="L10" s="7"/>
      <c r="M10" s="7"/>
      <c r="N10" s="7"/>
      <c r="O10" s="7"/>
      <c r="P10" s="7"/>
      <c r="S10" s="25"/>
    </row>
    <row r="11" spans="1:19" ht="18.600000000000001">
      <c r="A11" s="5"/>
      <c r="C11" s="29" t="s">
        <v>187</v>
      </c>
      <c r="D11" s="29"/>
      <c r="E11" s="29"/>
      <c r="F11" s="29"/>
      <c r="G11" s="29" t="s">
        <v>188</v>
      </c>
      <c r="H11" s="29"/>
      <c r="I11" s="29"/>
      <c r="J11" s="29"/>
      <c r="K11" s="29"/>
      <c r="L11" s="29"/>
      <c r="M11" s="29"/>
      <c r="N11" s="29"/>
      <c r="O11" s="35"/>
      <c r="P11" s="35"/>
    </row>
    <row r="12" spans="1:19" ht="18.600000000000001">
      <c r="A12" s="3"/>
      <c r="B12" s="7"/>
      <c r="C12" s="7"/>
      <c r="D12" s="7"/>
      <c r="E12" s="7"/>
      <c r="F12" s="7"/>
      <c r="G12" s="7"/>
      <c r="H12" s="7"/>
      <c r="I12" s="7"/>
      <c r="J12" s="7"/>
      <c r="K12" s="7"/>
      <c r="L12" s="7"/>
      <c r="M12" s="7"/>
      <c r="N12" s="7"/>
      <c r="O12" s="7"/>
      <c r="P12" s="7"/>
      <c r="Q12" s="20"/>
      <c r="R12" s="20"/>
    </row>
    <row r="13" spans="1:19" ht="18.600000000000001">
      <c r="A13" s="5"/>
      <c r="C13" s="29" t="s">
        <v>189</v>
      </c>
      <c r="D13" s="29"/>
      <c r="E13" s="29"/>
      <c r="F13" s="29"/>
      <c r="G13" s="29" t="s">
        <v>190</v>
      </c>
      <c r="H13" s="29"/>
      <c r="I13" s="29"/>
      <c r="J13" s="29"/>
      <c r="K13" s="29"/>
      <c r="L13" s="29"/>
      <c r="M13" s="29"/>
      <c r="N13" s="29"/>
      <c r="O13" s="35"/>
      <c r="P13" s="35"/>
    </row>
    <row r="14" spans="1:19" ht="18.600000000000001">
      <c r="A14" s="5"/>
      <c r="C14" s="7"/>
      <c r="D14" s="7"/>
      <c r="E14" s="7"/>
      <c r="F14" s="7"/>
      <c r="G14" s="7"/>
      <c r="H14" s="7"/>
      <c r="I14" s="7"/>
      <c r="J14" s="7"/>
      <c r="K14" s="7"/>
      <c r="L14" s="7"/>
      <c r="M14" s="7"/>
      <c r="N14" s="7"/>
      <c r="O14" s="7"/>
      <c r="P14" s="7"/>
    </row>
    <row r="15" spans="1:19" ht="18.600000000000001">
      <c r="A15" s="3"/>
      <c r="B15" s="7"/>
      <c r="C15" s="29" t="s">
        <v>191</v>
      </c>
      <c r="D15" s="29"/>
      <c r="E15" s="29"/>
      <c r="F15" s="29"/>
      <c r="G15" s="29" t="s">
        <v>192</v>
      </c>
      <c r="H15" s="29"/>
      <c r="I15" s="29"/>
      <c r="J15" s="29"/>
      <c r="K15" s="29"/>
      <c r="L15" s="29"/>
      <c r="M15" s="29"/>
      <c r="N15" s="29"/>
      <c r="O15" s="35"/>
      <c r="P15" s="35"/>
      <c r="Q15" s="20"/>
      <c r="R15" s="20"/>
    </row>
    <row r="16" spans="1:19" ht="18.600000000000001">
      <c r="A16" s="5"/>
      <c r="C16" s="7"/>
      <c r="D16" s="7"/>
      <c r="E16" s="7"/>
      <c r="F16" s="7"/>
      <c r="G16" s="7"/>
      <c r="H16" s="7"/>
      <c r="I16" s="7"/>
      <c r="J16" s="7"/>
      <c r="K16" s="7"/>
      <c r="L16" s="7"/>
      <c r="M16" s="7"/>
      <c r="N16" s="7"/>
      <c r="O16" s="7"/>
      <c r="P16" s="7"/>
    </row>
    <row r="17" spans="1:18" ht="18.600000000000001">
      <c r="A17" s="3"/>
      <c r="B17" s="7"/>
      <c r="C17" s="29" t="s">
        <v>193</v>
      </c>
      <c r="D17" s="29"/>
      <c r="E17" s="29"/>
      <c r="F17" s="29"/>
      <c r="G17" s="29" t="s">
        <v>194</v>
      </c>
      <c r="H17" s="29"/>
      <c r="I17" s="29"/>
      <c r="J17" s="29"/>
      <c r="K17" s="29"/>
      <c r="L17" s="29"/>
      <c r="M17" s="29"/>
      <c r="N17" s="29"/>
      <c r="O17" s="35"/>
      <c r="P17" s="35"/>
      <c r="Q17" s="20"/>
      <c r="R17" s="20"/>
    </row>
    <row r="18" spans="1:18" ht="18.600000000000001">
      <c r="A18" s="5"/>
      <c r="C18" s="7"/>
      <c r="D18" s="7"/>
      <c r="E18" s="7"/>
      <c r="F18" s="7"/>
      <c r="G18" s="7"/>
      <c r="H18" s="7"/>
      <c r="I18" s="7"/>
      <c r="J18" s="7"/>
      <c r="K18" s="7"/>
      <c r="L18" s="7"/>
      <c r="M18" s="7"/>
      <c r="N18" s="7"/>
      <c r="O18" s="7"/>
      <c r="P18" s="7"/>
    </row>
    <row r="19" spans="1:18" ht="18.600000000000001">
      <c r="A19" s="3"/>
      <c r="B19" s="7"/>
      <c r="C19" s="29" t="s">
        <v>195</v>
      </c>
      <c r="D19" s="29"/>
      <c r="E19" s="29"/>
      <c r="F19" s="29"/>
      <c r="G19" s="29" t="s">
        <v>196</v>
      </c>
      <c r="H19" s="29"/>
      <c r="I19" s="29"/>
      <c r="J19" s="29"/>
      <c r="K19" s="29"/>
      <c r="L19" s="29"/>
      <c r="M19" s="29"/>
      <c r="N19" s="29"/>
      <c r="O19" s="35"/>
      <c r="P19" s="35"/>
      <c r="Q19" s="20"/>
      <c r="R19" s="20"/>
    </row>
    <row r="20" spans="1:18" ht="18.600000000000001">
      <c r="A20" s="5"/>
      <c r="C20" s="7"/>
      <c r="D20" s="7"/>
      <c r="E20" s="7"/>
      <c r="F20" s="7"/>
      <c r="G20" s="7"/>
      <c r="H20" s="7"/>
      <c r="I20" s="7"/>
      <c r="J20" s="7"/>
      <c r="K20" s="7"/>
      <c r="L20" s="7"/>
      <c r="M20" s="7"/>
      <c r="N20" s="7"/>
      <c r="O20" s="7"/>
      <c r="P20" s="7"/>
    </row>
    <row r="21" spans="1:18" ht="18.600000000000001">
      <c r="A21" s="3"/>
      <c r="B21" s="7"/>
      <c r="C21" s="29" t="s">
        <v>197</v>
      </c>
      <c r="D21" s="29"/>
      <c r="E21" s="29"/>
      <c r="F21" s="29"/>
      <c r="G21" s="29" t="s">
        <v>198</v>
      </c>
      <c r="H21" s="29"/>
      <c r="I21" s="29"/>
      <c r="J21" s="29"/>
      <c r="K21" s="29"/>
      <c r="L21" s="29"/>
      <c r="M21" s="29"/>
      <c r="N21" s="29"/>
      <c r="O21" s="35"/>
      <c r="P21" s="35"/>
      <c r="Q21" s="20"/>
      <c r="R21" s="20"/>
    </row>
    <row r="22" spans="1:18" ht="18.600000000000001">
      <c r="A22" s="5"/>
      <c r="C22" s="7"/>
      <c r="D22" s="7"/>
      <c r="E22" s="7"/>
      <c r="F22" s="7"/>
      <c r="G22" s="7"/>
      <c r="H22" s="7"/>
      <c r="I22" s="7"/>
      <c r="J22" s="7"/>
      <c r="K22" s="7"/>
      <c r="L22" s="7"/>
      <c r="M22" s="7"/>
      <c r="N22" s="7"/>
      <c r="O22" s="7"/>
      <c r="P22" s="7"/>
    </row>
    <row r="23" spans="1:18" ht="18.600000000000001">
      <c r="C23" s="29" t="s">
        <v>199</v>
      </c>
      <c r="D23" s="29"/>
      <c r="E23" s="29"/>
      <c r="F23" s="29"/>
      <c r="G23" s="29" t="s">
        <v>200</v>
      </c>
      <c r="H23" s="29"/>
      <c r="I23" s="29"/>
      <c r="J23" s="29"/>
      <c r="K23" s="29"/>
      <c r="L23" s="29"/>
      <c r="M23" s="29"/>
      <c r="N23" s="29"/>
      <c r="O23" s="35"/>
      <c r="P23" s="35"/>
      <c r="Q23" s="16"/>
      <c r="R23" s="16"/>
    </row>
    <row r="24" spans="1:18" ht="18.600000000000001">
      <c r="C24" s="7"/>
      <c r="D24" s="7"/>
      <c r="E24" s="7"/>
      <c r="F24" s="7"/>
      <c r="G24" s="7"/>
      <c r="H24" s="7"/>
      <c r="I24" s="7"/>
      <c r="J24" s="7"/>
      <c r="K24" s="7"/>
      <c r="L24" s="7"/>
      <c r="M24" s="7"/>
      <c r="N24" s="7"/>
      <c r="O24" s="7"/>
      <c r="P24" s="7"/>
      <c r="Q24" s="16"/>
      <c r="R24" s="16"/>
    </row>
    <row r="25" spans="1:18" ht="18.600000000000001">
      <c r="C25" s="29" t="s">
        <v>201</v>
      </c>
      <c r="D25" s="29"/>
      <c r="E25" s="29"/>
      <c r="F25" s="29"/>
      <c r="G25" s="29" t="s">
        <v>202</v>
      </c>
      <c r="H25" s="29"/>
      <c r="I25" s="29"/>
      <c r="J25" s="29"/>
      <c r="K25" s="29"/>
      <c r="L25" s="29"/>
      <c r="M25" s="29"/>
      <c r="N25" s="29"/>
      <c r="O25" s="35"/>
      <c r="P25" s="35"/>
      <c r="Q25" s="16"/>
      <c r="R25" s="16"/>
    </row>
    <row r="26" spans="1:18" ht="18.600000000000001">
      <c r="C26" s="7"/>
      <c r="D26" s="7"/>
      <c r="E26" s="7"/>
      <c r="F26" s="7"/>
      <c r="G26" s="7"/>
      <c r="H26" s="7"/>
      <c r="I26" s="7"/>
      <c r="J26" s="7"/>
      <c r="K26" s="7"/>
      <c r="L26" s="7"/>
      <c r="M26" s="7"/>
      <c r="N26" s="7"/>
      <c r="O26" s="7"/>
      <c r="P26" s="7"/>
    </row>
    <row r="27" spans="1:18" ht="18.600000000000001">
      <c r="C27" s="29" t="s">
        <v>203</v>
      </c>
      <c r="D27" s="29"/>
      <c r="E27" s="29"/>
      <c r="F27" s="29"/>
      <c r="G27" s="29" t="s">
        <v>204</v>
      </c>
      <c r="H27" s="29"/>
      <c r="I27" s="29"/>
      <c r="J27" s="29"/>
      <c r="K27" s="29"/>
      <c r="L27" s="29"/>
      <c r="M27" s="29"/>
      <c r="N27" s="29"/>
      <c r="O27" s="35"/>
      <c r="P27" s="35"/>
    </row>
    <row r="28" spans="1:18" ht="18.600000000000001">
      <c r="C28" s="7"/>
      <c r="D28" s="7"/>
      <c r="E28" s="7"/>
      <c r="F28" s="7"/>
      <c r="G28" s="7"/>
      <c r="H28" s="7"/>
      <c r="I28" s="7"/>
      <c r="J28" s="7"/>
      <c r="K28" s="7"/>
      <c r="L28" s="7"/>
      <c r="M28" s="7"/>
      <c r="N28" s="7"/>
      <c r="O28" s="7"/>
      <c r="P28" s="7"/>
    </row>
    <row r="29" spans="1:18" ht="14.45" customHeight="1">
      <c r="C29" s="29" t="s">
        <v>205</v>
      </c>
      <c r="D29" s="29"/>
      <c r="E29" s="29"/>
      <c r="F29" s="29"/>
      <c r="G29" s="29" t="s">
        <v>206</v>
      </c>
      <c r="H29" s="29"/>
      <c r="I29" s="29"/>
      <c r="J29" s="29"/>
      <c r="K29" s="29"/>
      <c r="L29" s="29"/>
      <c r="M29" s="29"/>
      <c r="N29" s="29"/>
      <c r="O29" s="35"/>
      <c r="P29" s="35"/>
    </row>
    <row r="30" spans="1:18" ht="18.600000000000001">
      <c r="C30" s="7"/>
      <c r="D30" s="7"/>
      <c r="E30" s="7"/>
      <c r="F30" s="7"/>
      <c r="G30" s="7"/>
      <c r="H30" s="7"/>
      <c r="I30" s="7"/>
      <c r="J30" s="7"/>
      <c r="K30" s="7"/>
      <c r="L30" s="7"/>
      <c r="M30" s="7"/>
      <c r="N30" s="7"/>
      <c r="O30" s="7"/>
      <c r="P30" s="7"/>
    </row>
    <row r="31" spans="1:18" ht="18.600000000000001" customHeight="1">
      <c r="C31" s="29" t="s">
        <v>207</v>
      </c>
      <c r="D31" s="29"/>
      <c r="E31" s="29"/>
      <c r="F31" s="29"/>
      <c r="G31" s="29" t="s">
        <v>208</v>
      </c>
      <c r="H31" s="29"/>
      <c r="I31" s="29"/>
      <c r="J31" s="29"/>
      <c r="K31" s="29"/>
      <c r="L31" s="29"/>
      <c r="M31" s="29"/>
      <c r="N31" s="29"/>
      <c r="O31" s="35"/>
      <c r="P31" s="35"/>
    </row>
    <row r="32" spans="1:18" ht="18.600000000000001">
      <c r="C32" s="7"/>
      <c r="D32" s="7"/>
      <c r="E32" s="7"/>
      <c r="F32" s="7"/>
      <c r="G32" s="7"/>
      <c r="H32" s="7"/>
      <c r="I32" s="7"/>
      <c r="J32" s="7"/>
      <c r="K32" s="7"/>
      <c r="L32" s="7"/>
      <c r="M32" s="7"/>
      <c r="N32" s="7"/>
      <c r="O32" s="7"/>
      <c r="P32" s="7"/>
    </row>
    <row r="33" spans="3:16" ht="18.600000000000001">
      <c r="C33" s="29" t="s">
        <v>209</v>
      </c>
      <c r="D33" s="29"/>
      <c r="E33" s="29"/>
      <c r="F33" s="29"/>
      <c r="G33" s="29" t="s">
        <v>210</v>
      </c>
      <c r="H33" s="29"/>
      <c r="I33" s="29"/>
      <c r="J33" s="29"/>
      <c r="K33" s="29"/>
      <c r="L33" s="29"/>
      <c r="M33" s="29"/>
      <c r="N33" s="29"/>
      <c r="O33" s="35"/>
      <c r="P33" s="35"/>
    </row>
    <row r="34" spans="3:16" ht="18.600000000000001">
      <c r="C34" s="7"/>
      <c r="D34" s="7"/>
      <c r="E34" s="7"/>
      <c r="F34" s="7"/>
      <c r="G34" s="7"/>
      <c r="H34" s="7"/>
      <c r="I34" s="7"/>
      <c r="J34" s="7"/>
      <c r="K34" s="7"/>
      <c r="L34" s="7"/>
      <c r="M34" s="7"/>
      <c r="N34" s="7"/>
      <c r="O34" s="7"/>
      <c r="P34" s="7"/>
    </row>
    <row r="35" spans="3:16" ht="18.600000000000001">
      <c r="C35" s="29" t="s">
        <v>211</v>
      </c>
      <c r="D35" s="29"/>
      <c r="E35" s="29"/>
      <c r="F35" s="29"/>
      <c r="G35" s="29" t="s">
        <v>212</v>
      </c>
      <c r="H35" s="29"/>
      <c r="I35" s="29"/>
      <c r="J35" s="29"/>
      <c r="K35" s="29"/>
      <c r="L35" s="29"/>
      <c r="M35" s="29"/>
      <c r="N35" s="29"/>
      <c r="O35" s="35"/>
      <c r="P35" s="35"/>
    </row>
    <row r="36" spans="3:16" ht="14.45" customHeight="1">
      <c r="C36" s="7"/>
      <c r="D36" s="7"/>
      <c r="E36" s="7"/>
      <c r="F36" s="7"/>
      <c r="G36" s="7"/>
      <c r="H36" s="7"/>
      <c r="I36" s="7"/>
      <c r="J36" s="7"/>
      <c r="K36" s="7"/>
      <c r="L36" s="7"/>
      <c r="M36" s="7"/>
      <c r="N36" s="7"/>
      <c r="O36" s="7"/>
      <c r="P36" s="7"/>
    </row>
    <row r="37" spans="3:16" ht="18.600000000000001">
      <c r="C37" s="29" t="s">
        <v>213</v>
      </c>
      <c r="D37" s="29"/>
      <c r="E37" s="29"/>
      <c r="F37" s="29"/>
      <c r="G37" s="29" t="s">
        <v>214</v>
      </c>
      <c r="H37" s="29"/>
      <c r="I37" s="29"/>
      <c r="J37" s="29"/>
      <c r="K37" s="29"/>
      <c r="L37" s="29"/>
      <c r="M37" s="29"/>
      <c r="N37" s="29"/>
      <c r="O37" s="35"/>
      <c r="P37" s="35"/>
    </row>
    <row r="38" spans="3:16" ht="18.600000000000001">
      <c r="C38" s="7"/>
      <c r="D38" s="7"/>
      <c r="E38" s="7"/>
      <c r="F38" s="7"/>
      <c r="G38" s="7"/>
      <c r="H38" s="7"/>
      <c r="I38" s="7"/>
      <c r="J38" s="7"/>
      <c r="K38" s="7"/>
      <c r="L38" s="7"/>
      <c r="M38" s="7"/>
      <c r="N38" s="7"/>
      <c r="O38" s="7"/>
      <c r="P38" s="7"/>
    </row>
    <row r="39" spans="3:16" ht="18.600000000000001">
      <c r="C39" s="29" t="s">
        <v>215</v>
      </c>
      <c r="D39" s="29"/>
      <c r="E39" s="29"/>
      <c r="F39" s="29"/>
      <c r="G39" s="29" t="s">
        <v>216</v>
      </c>
      <c r="H39" s="29"/>
      <c r="I39" s="29"/>
      <c r="J39" s="29"/>
      <c r="K39" s="29"/>
      <c r="L39" s="29"/>
      <c r="M39" s="29"/>
      <c r="N39" s="29"/>
      <c r="O39" s="35"/>
      <c r="P39" s="35"/>
    </row>
    <row r="40" spans="3:16" ht="18.600000000000001">
      <c r="C40" s="7"/>
      <c r="D40" s="7"/>
      <c r="E40" s="7"/>
      <c r="F40" s="7"/>
      <c r="G40" s="7"/>
      <c r="H40" s="7"/>
      <c r="I40" s="7"/>
      <c r="J40" s="7"/>
      <c r="K40" s="7"/>
      <c r="L40" s="7"/>
      <c r="M40" s="7"/>
      <c r="N40" s="7"/>
      <c r="O40" s="7"/>
      <c r="P40" s="7"/>
    </row>
    <row r="41" spans="3:16" ht="18.600000000000001">
      <c r="C41" s="29" t="s">
        <v>217</v>
      </c>
      <c r="D41" s="29"/>
      <c r="E41" s="29"/>
      <c r="F41" s="29"/>
      <c r="G41" s="29" t="s">
        <v>218</v>
      </c>
      <c r="H41" s="29"/>
      <c r="I41" s="29"/>
      <c r="J41" s="29"/>
      <c r="K41" s="29"/>
      <c r="L41" s="29"/>
      <c r="M41" s="29"/>
      <c r="N41" s="29"/>
      <c r="O41" s="35"/>
      <c r="P41" s="35"/>
    </row>
    <row r="42" spans="3:16" ht="18.600000000000001">
      <c r="C42" s="7"/>
      <c r="D42" s="7"/>
      <c r="E42" s="7"/>
      <c r="F42" s="7"/>
      <c r="G42" s="7"/>
      <c r="H42" s="7"/>
      <c r="I42" s="7"/>
      <c r="J42" s="7"/>
      <c r="K42" s="7"/>
      <c r="L42" s="7"/>
      <c r="M42" s="7"/>
      <c r="N42" s="7"/>
      <c r="O42" s="7"/>
      <c r="P42" s="7"/>
    </row>
    <row r="43" spans="3:16" ht="18.600000000000001">
      <c r="C43" s="29" t="s">
        <v>219</v>
      </c>
      <c r="D43" s="29"/>
      <c r="E43" s="29"/>
      <c r="F43" s="29"/>
      <c r="G43" s="29" t="s">
        <v>220</v>
      </c>
      <c r="H43" s="29"/>
      <c r="I43" s="29"/>
      <c r="J43" s="29"/>
      <c r="K43" s="29"/>
      <c r="L43" s="29"/>
      <c r="M43" s="29"/>
      <c r="N43" s="29"/>
      <c r="O43" s="35"/>
      <c r="P43" s="35"/>
    </row>
    <row r="44" spans="3:16" ht="18.600000000000001">
      <c r="C44" s="7"/>
      <c r="D44" s="7"/>
      <c r="E44" s="7"/>
      <c r="F44" s="7"/>
      <c r="G44" s="7"/>
      <c r="H44" s="7"/>
      <c r="I44" s="7"/>
      <c r="J44" s="7"/>
      <c r="K44" s="7"/>
      <c r="L44" s="7"/>
      <c r="M44" s="7"/>
      <c r="N44" s="7"/>
      <c r="O44" s="7"/>
      <c r="P44" s="7"/>
    </row>
    <row r="45" spans="3:16" ht="18.600000000000001">
      <c r="C45" s="29" t="s">
        <v>221</v>
      </c>
      <c r="D45" s="29"/>
      <c r="E45" s="29"/>
      <c r="F45" s="29"/>
      <c r="G45" s="29" t="s">
        <v>222</v>
      </c>
      <c r="H45" s="29"/>
      <c r="I45" s="29"/>
      <c r="J45" s="29"/>
      <c r="K45" s="29"/>
      <c r="L45" s="29"/>
      <c r="M45" s="29"/>
      <c r="N45" s="29"/>
      <c r="O45" s="35"/>
      <c r="P45" s="35"/>
    </row>
    <row r="46" spans="3:16" ht="18.600000000000001">
      <c r="C46" s="7"/>
      <c r="D46" s="7"/>
      <c r="E46" s="7"/>
      <c r="F46" s="7"/>
      <c r="G46" s="7"/>
      <c r="H46" s="7"/>
      <c r="I46" s="7"/>
      <c r="J46" s="7"/>
      <c r="K46" s="7"/>
      <c r="L46" s="7"/>
      <c r="M46" s="7"/>
      <c r="N46" s="7"/>
      <c r="O46" s="7"/>
      <c r="P46" s="7"/>
    </row>
    <row r="47" spans="3:16" ht="18.600000000000001">
      <c r="C47" s="29" t="s">
        <v>223</v>
      </c>
      <c r="D47" s="29"/>
      <c r="E47" s="29"/>
      <c r="F47" s="29"/>
      <c r="G47" s="29" t="s">
        <v>224</v>
      </c>
      <c r="H47" s="29"/>
      <c r="I47" s="29"/>
      <c r="J47" s="29"/>
      <c r="K47" s="29"/>
      <c r="L47" s="29"/>
      <c r="M47" s="29"/>
      <c r="N47" s="29"/>
      <c r="O47" s="35"/>
      <c r="P47" s="35"/>
    </row>
    <row r="48" spans="3:16" ht="18.600000000000001">
      <c r="C48" s="7"/>
      <c r="D48" s="7"/>
      <c r="E48" s="7"/>
      <c r="F48" s="7"/>
      <c r="G48" s="7"/>
      <c r="H48" s="7"/>
      <c r="I48" s="7"/>
      <c r="J48" s="7"/>
      <c r="K48" s="7"/>
      <c r="L48" s="7"/>
      <c r="M48" s="7"/>
      <c r="N48" s="7"/>
      <c r="O48" s="7"/>
      <c r="P48" s="7"/>
    </row>
    <row r="49" spans="3:16" ht="18.600000000000001">
      <c r="C49" s="29" t="s">
        <v>225</v>
      </c>
      <c r="D49" s="29"/>
      <c r="E49" s="29"/>
      <c r="F49" s="29"/>
      <c r="G49" s="29" t="s">
        <v>226</v>
      </c>
      <c r="H49" s="29"/>
      <c r="I49" s="29"/>
      <c r="J49" s="29"/>
      <c r="K49" s="29"/>
      <c r="L49" s="29"/>
      <c r="M49" s="29"/>
      <c r="N49" s="29"/>
      <c r="O49" s="35"/>
      <c r="P49" s="35"/>
    </row>
    <row r="50" spans="3:16" ht="18.600000000000001">
      <c r="C50" s="7"/>
      <c r="D50" s="7"/>
      <c r="E50" s="7"/>
      <c r="F50" s="7"/>
      <c r="G50" s="7"/>
      <c r="H50" s="7"/>
      <c r="I50" s="7"/>
      <c r="J50" s="7"/>
      <c r="K50" s="7"/>
      <c r="L50" s="7"/>
      <c r="M50" s="7"/>
      <c r="N50" s="7"/>
      <c r="O50" s="7"/>
      <c r="P50" s="7"/>
    </row>
    <row r="51" spans="3:16" ht="18.600000000000001">
      <c r="C51" s="29" t="s">
        <v>227</v>
      </c>
      <c r="D51" s="29"/>
      <c r="E51" s="29"/>
      <c r="F51" s="29"/>
      <c r="G51" s="29" t="s">
        <v>228</v>
      </c>
      <c r="H51" s="29"/>
      <c r="I51" s="29"/>
      <c r="J51" s="29"/>
      <c r="K51" s="29"/>
      <c r="L51" s="29"/>
      <c r="M51" s="29"/>
      <c r="N51" s="29"/>
      <c r="O51" s="35"/>
      <c r="P51" s="35"/>
    </row>
    <row r="52" spans="3:16" ht="18.600000000000001">
      <c r="C52" s="7"/>
      <c r="D52" s="7"/>
      <c r="E52" s="7"/>
      <c r="F52" s="7"/>
      <c r="G52" s="7"/>
      <c r="H52" s="7"/>
      <c r="I52" s="7"/>
      <c r="J52" s="7"/>
      <c r="K52" s="7"/>
      <c r="L52" s="7"/>
      <c r="M52" s="7"/>
      <c r="N52" s="7"/>
      <c r="O52" s="7"/>
      <c r="P52" s="7"/>
    </row>
    <row r="53" spans="3:16" ht="18.600000000000001">
      <c r="C53" s="29" t="s">
        <v>229</v>
      </c>
      <c r="D53" s="29"/>
      <c r="E53" s="29"/>
      <c r="F53" s="29"/>
      <c r="G53" s="29" t="s">
        <v>230</v>
      </c>
      <c r="H53" s="29"/>
      <c r="I53" s="29"/>
      <c r="J53" s="29"/>
      <c r="K53" s="29"/>
      <c r="L53" s="29"/>
      <c r="M53" s="29"/>
      <c r="N53" s="29"/>
      <c r="O53" s="35"/>
      <c r="P53" s="35"/>
    </row>
    <row r="54" spans="3:16" ht="18.600000000000001">
      <c r="C54" s="7"/>
      <c r="D54" s="7"/>
      <c r="E54" s="7"/>
      <c r="F54" s="7"/>
      <c r="G54" s="7"/>
      <c r="H54" s="7"/>
      <c r="I54" s="7"/>
      <c r="J54" s="7"/>
      <c r="K54" s="7"/>
      <c r="L54" s="7"/>
      <c r="M54" s="7"/>
      <c r="N54" s="7"/>
      <c r="O54" s="7"/>
      <c r="P54" s="7"/>
    </row>
    <row r="55" spans="3:16" ht="18.600000000000001">
      <c r="C55" s="29" t="s">
        <v>231</v>
      </c>
      <c r="D55" s="29"/>
      <c r="E55" s="29"/>
      <c r="F55" s="29"/>
      <c r="G55" s="29" t="s">
        <v>232</v>
      </c>
      <c r="H55" s="29"/>
      <c r="I55" s="29"/>
      <c r="J55" s="29"/>
      <c r="K55" s="29"/>
      <c r="L55" s="29"/>
      <c r="M55" s="29"/>
      <c r="N55" s="29"/>
      <c r="O55" s="35"/>
      <c r="P55" s="35"/>
    </row>
    <row r="56" spans="3:16" ht="18.600000000000001">
      <c r="C56" s="7"/>
      <c r="D56" s="7"/>
      <c r="E56" s="7"/>
      <c r="F56" s="7"/>
      <c r="G56" s="7"/>
      <c r="H56" s="7"/>
      <c r="I56" s="7"/>
      <c r="J56" s="7"/>
      <c r="K56" s="7"/>
      <c r="L56" s="7"/>
      <c r="M56" s="7"/>
      <c r="N56" s="7"/>
      <c r="O56" s="7"/>
      <c r="P56" s="7"/>
    </row>
    <row r="57" spans="3:16" ht="18.600000000000001">
      <c r="C57" s="29" t="s">
        <v>233</v>
      </c>
      <c r="D57" s="29"/>
      <c r="E57" s="29"/>
      <c r="F57" s="29"/>
      <c r="G57" s="29" t="s">
        <v>234</v>
      </c>
      <c r="H57" s="29"/>
      <c r="I57" s="29"/>
      <c r="J57" s="29"/>
      <c r="K57" s="29"/>
      <c r="L57" s="29"/>
      <c r="M57" s="29"/>
      <c r="N57" s="29"/>
      <c r="O57" s="35"/>
      <c r="P57" s="35"/>
    </row>
    <row r="58" spans="3:16" ht="18.600000000000001">
      <c r="C58" s="7"/>
      <c r="D58" s="7"/>
      <c r="E58" s="7"/>
      <c r="F58" s="7"/>
      <c r="G58" s="7"/>
      <c r="H58" s="7"/>
      <c r="I58" s="7"/>
      <c r="J58" s="7"/>
      <c r="K58" s="7"/>
      <c r="L58" s="7"/>
      <c r="M58" s="7"/>
      <c r="N58" s="7"/>
      <c r="O58" s="7"/>
      <c r="P58" s="7"/>
    </row>
    <row r="59" spans="3:16" ht="18.600000000000001">
      <c r="C59" s="29" t="s">
        <v>235</v>
      </c>
      <c r="D59" s="29"/>
      <c r="E59" s="29"/>
      <c r="F59" s="29"/>
      <c r="G59" s="29" t="s">
        <v>236</v>
      </c>
      <c r="H59" s="29"/>
      <c r="I59" s="29"/>
      <c r="J59" s="29"/>
      <c r="K59" s="29"/>
      <c r="L59" s="29"/>
      <c r="M59" s="29"/>
      <c r="N59" s="29"/>
      <c r="O59" s="35"/>
      <c r="P59" s="35"/>
    </row>
    <row r="60" spans="3:16" ht="18.600000000000001">
      <c r="C60" s="7"/>
      <c r="D60" s="7"/>
      <c r="E60" s="7"/>
      <c r="F60" s="7"/>
      <c r="G60" s="7"/>
      <c r="H60" s="7"/>
      <c r="I60" s="7"/>
      <c r="J60" s="7"/>
      <c r="K60" s="7"/>
      <c r="L60" s="7"/>
      <c r="M60" s="7"/>
      <c r="N60" s="7"/>
      <c r="O60" s="7"/>
      <c r="P60" s="7"/>
    </row>
    <row r="61" spans="3:16" ht="18.600000000000001">
      <c r="C61" s="29" t="s">
        <v>237</v>
      </c>
      <c r="D61" s="29"/>
      <c r="E61" s="29"/>
      <c r="F61" s="29"/>
      <c r="G61" s="29" t="s">
        <v>238</v>
      </c>
      <c r="H61" s="29"/>
      <c r="I61" s="29"/>
      <c r="J61" s="29"/>
      <c r="K61" s="29"/>
      <c r="L61" s="29"/>
      <c r="M61" s="29"/>
      <c r="N61" s="29"/>
      <c r="O61" s="35"/>
      <c r="P61" s="35"/>
    </row>
    <row r="62" spans="3:16" ht="18.600000000000001">
      <c r="C62" s="7"/>
      <c r="D62" s="7"/>
      <c r="E62" s="7"/>
      <c r="F62" s="7"/>
      <c r="G62" s="7"/>
      <c r="H62" s="7"/>
      <c r="I62" s="7"/>
      <c r="J62" s="7"/>
      <c r="K62" s="7"/>
      <c r="L62" s="7"/>
      <c r="M62" s="7"/>
      <c r="N62" s="7"/>
      <c r="O62" s="7"/>
      <c r="P62" s="7"/>
    </row>
    <row r="63" spans="3:16" ht="18.600000000000001">
      <c r="C63" s="29" t="s">
        <v>239</v>
      </c>
      <c r="D63" s="29"/>
      <c r="E63" s="29"/>
      <c r="F63" s="29"/>
      <c r="G63" s="29" t="s">
        <v>240</v>
      </c>
      <c r="H63" s="29"/>
      <c r="I63" s="29"/>
      <c r="J63" s="29"/>
      <c r="K63" s="29"/>
      <c r="L63" s="29"/>
      <c r="M63" s="29"/>
      <c r="N63" s="29"/>
      <c r="O63" s="35"/>
      <c r="P63" s="35"/>
    </row>
    <row r="64" spans="3:16" ht="18.600000000000001">
      <c r="C64" s="7"/>
      <c r="D64" s="7"/>
      <c r="E64" s="7"/>
      <c r="F64" s="7"/>
      <c r="G64" s="7"/>
      <c r="H64" s="7"/>
      <c r="I64" s="7"/>
      <c r="J64" s="7"/>
      <c r="K64" s="7"/>
      <c r="L64" s="7"/>
      <c r="M64" s="7"/>
      <c r="N64" s="7"/>
      <c r="O64" s="7"/>
      <c r="P64" s="7"/>
    </row>
    <row r="65" spans="3:16" ht="18.600000000000001">
      <c r="C65" s="29" t="s">
        <v>241</v>
      </c>
      <c r="D65" s="29"/>
      <c r="E65" s="29"/>
      <c r="F65" s="29"/>
      <c r="G65" s="29" t="s">
        <v>242</v>
      </c>
      <c r="H65" s="29"/>
      <c r="I65" s="29"/>
      <c r="J65" s="29"/>
      <c r="K65" s="29"/>
      <c r="L65" s="29"/>
      <c r="M65" s="29"/>
      <c r="N65" s="29"/>
      <c r="O65" s="35"/>
      <c r="P65" s="35"/>
    </row>
    <row r="66" spans="3:16" ht="18.600000000000001">
      <c r="C66" s="7"/>
      <c r="D66" s="7"/>
      <c r="E66" s="7"/>
      <c r="F66" s="7"/>
      <c r="G66" s="7"/>
      <c r="H66" s="7"/>
      <c r="I66" s="7"/>
      <c r="J66" s="7"/>
      <c r="K66" s="7"/>
      <c r="L66" s="7"/>
      <c r="M66" s="7"/>
      <c r="N66" s="7"/>
      <c r="O66" s="7"/>
      <c r="P66" s="7"/>
    </row>
    <row r="67" spans="3:16" ht="18.600000000000001">
      <c r="C67" s="29" t="s">
        <v>243</v>
      </c>
      <c r="D67" s="29"/>
      <c r="E67" s="29"/>
      <c r="F67" s="29"/>
      <c r="G67" s="29" t="s">
        <v>244</v>
      </c>
      <c r="H67" s="29"/>
      <c r="I67" s="29"/>
      <c r="J67" s="29"/>
      <c r="K67" s="29"/>
      <c r="L67" s="29"/>
      <c r="M67" s="29"/>
      <c r="N67" s="29"/>
      <c r="O67" s="35"/>
      <c r="P67" s="35"/>
    </row>
    <row r="68" spans="3:16" ht="18.600000000000001">
      <c r="C68" s="7"/>
      <c r="D68" s="7"/>
      <c r="E68" s="7"/>
      <c r="F68" s="7"/>
      <c r="G68" s="7"/>
      <c r="H68" s="7"/>
      <c r="I68" s="7"/>
      <c r="J68" s="7"/>
      <c r="K68" s="7"/>
      <c r="L68" s="7"/>
      <c r="M68" s="7"/>
      <c r="N68" s="7"/>
      <c r="O68" s="7"/>
      <c r="P68" s="7"/>
    </row>
    <row r="69" spans="3:16" ht="18.600000000000001">
      <c r="C69" s="29" t="s">
        <v>322</v>
      </c>
      <c r="D69" s="29"/>
      <c r="E69" s="29"/>
      <c r="F69" s="29"/>
      <c r="G69" s="29" t="s">
        <v>323</v>
      </c>
      <c r="H69" s="29"/>
      <c r="I69" s="29"/>
      <c r="J69" s="29"/>
      <c r="K69" s="29"/>
      <c r="L69" s="29"/>
      <c r="M69" s="29"/>
      <c r="N69" s="29"/>
      <c r="O69" s="35"/>
      <c r="P69" s="35"/>
    </row>
    <row r="70" spans="3:16" ht="18.600000000000001">
      <c r="C70" s="7"/>
      <c r="D70" s="7"/>
      <c r="E70" s="7"/>
      <c r="F70" s="7"/>
      <c r="G70" s="7"/>
      <c r="H70" s="7"/>
      <c r="I70" s="7"/>
      <c r="J70" s="7"/>
      <c r="K70" s="7"/>
      <c r="L70" s="7"/>
      <c r="M70" s="7"/>
      <c r="N70" s="7"/>
      <c r="O70" s="7"/>
      <c r="P70" s="7"/>
    </row>
    <row r="71" spans="3:16" ht="18.600000000000001">
      <c r="C71" s="29" t="s">
        <v>324</v>
      </c>
      <c r="D71" s="29"/>
      <c r="E71" s="29"/>
      <c r="F71" s="29"/>
      <c r="G71" s="29" t="s">
        <v>325</v>
      </c>
      <c r="H71" s="29"/>
      <c r="I71" s="29"/>
      <c r="J71" s="29"/>
      <c r="K71" s="29"/>
      <c r="L71" s="29"/>
      <c r="M71" s="29"/>
      <c r="N71" s="29"/>
      <c r="O71" s="35"/>
      <c r="P71" s="35"/>
    </row>
    <row r="72" spans="3:16" ht="18.600000000000001">
      <c r="C72" s="7"/>
      <c r="D72" s="7"/>
      <c r="E72" s="7"/>
      <c r="F72" s="7"/>
      <c r="G72" s="7"/>
      <c r="H72" s="7"/>
      <c r="I72" s="7"/>
      <c r="J72" s="7"/>
      <c r="K72" s="7"/>
      <c r="L72" s="7"/>
      <c r="M72" s="7"/>
      <c r="N72" s="7"/>
      <c r="O72" s="7"/>
      <c r="P72" s="7"/>
    </row>
    <row r="73" spans="3:16" ht="18.600000000000001">
      <c r="C73" s="29" t="s">
        <v>326</v>
      </c>
      <c r="D73" s="29"/>
      <c r="E73" s="29"/>
      <c r="F73" s="29"/>
      <c r="G73" s="29" t="s">
        <v>327</v>
      </c>
      <c r="H73" s="29"/>
      <c r="I73" s="29"/>
      <c r="J73" s="29"/>
      <c r="K73" s="29"/>
      <c r="L73" s="29"/>
      <c r="M73" s="29"/>
      <c r="N73" s="29"/>
      <c r="O73" s="35"/>
      <c r="P73" s="35"/>
    </row>
    <row r="74" spans="3:16" ht="18.600000000000001">
      <c r="C74" s="7"/>
      <c r="D74" s="7"/>
      <c r="E74" s="7"/>
      <c r="F74" s="7"/>
      <c r="G74" s="7"/>
      <c r="H74" s="7"/>
      <c r="I74" s="7"/>
      <c r="J74" s="7"/>
      <c r="K74" s="7"/>
      <c r="L74" s="7"/>
      <c r="M74" s="7"/>
      <c r="N74" s="7"/>
      <c r="O74" s="7"/>
      <c r="P74" s="7"/>
    </row>
    <row r="75" spans="3:16" ht="18.600000000000001">
      <c r="C75" s="29" t="s">
        <v>151</v>
      </c>
      <c r="D75" s="29"/>
      <c r="E75" s="29"/>
      <c r="F75" s="29"/>
      <c r="G75" s="29" t="s">
        <v>152</v>
      </c>
      <c r="H75" s="29"/>
      <c r="I75" s="29"/>
      <c r="J75" s="29"/>
      <c r="K75" s="29"/>
      <c r="L75" s="29"/>
      <c r="M75" s="29"/>
      <c r="N75" s="29"/>
      <c r="O75" s="35"/>
      <c r="P75" s="35"/>
    </row>
    <row r="76" spans="3:16" ht="18.600000000000001">
      <c r="C76" s="7"/>
      <c r="D76" s="7"/>
      <c r="E76" s="7"/>
      <c r="F76" s="7"/>
      <c r="G76" s="7"/>
      <c r="H76" s="7"/>
      <c r="I76" s="7"/>
      <c r="J76" s="7"/>
      <c r="K76" s="7"/>
      <c r="L76" s="7"/>
      <c r="M76" s="7"/>
      <c r="N76" s="7"/>
      <c r="O76" s="7"/>
      <c r="P76" s="7"/>
    </row>
    <row r="77" spans="3:16" ht="18.600000000000001">
      <c r="C77" s="29" t="s">
        <v>153</v>
      </c>
      <c r="D77" s="29"/>
      <c r="E77" s="29"/>
      <c r="F77" s="29"/>
      <c r="G77" s="29" t="s">
        <v>154</v>
      </c>
      <c r="H77" s="29"/>
      <c r="I77" s="29"/>
      <c r="J77" s="29"/>
      <c r="K77" s="29"/>
      <c r="L77" s="29"/>
      <c r="M77" s="29"/>
      <c r="N77" s="29"/>
      <c r="O77" s="35"/>
      <c r="P77" s="35"/>
    </row>
    <row r="78" spans="3:16" ht="18.600000000000001">
      <c r="C78" s="7"/>
      <c r="D78" s="7"/>
      <c r="E78" s="7"/>
      <c r="F78" s="7"/>
      <c r="G78" s="7"/>
      <c r="H78" s="7"/>
      <c r="I78" s="7"/>
      <c r="J78" s="7"/>
      <c r="K78" s="7"/>
      <c r="L78" s="7"/>
      <c r="M78" s="7"/>
      <c r="N78" s="7"/>
      <c r="O78" s="7"/>
      <c r="P78" s="7"/>
    </row>
    <row r="79" spans="3:16" ht="18.600000000000001">
      <c r="C79" s="29" t="s">
        <v>155</v>
      </c>
      <c r="D79" s="29"/>
      <c r="E79" s="29"/>
      <c r="F79" s="29"/>
      <c r="G79" s="29" t="s">
        <v>156</v>
      </c>
      <c r="H79" s="29"/>
      <c r="I79" s="29"/>
      <c r="J79" s="29"/>
      <c r="K79" s="29"/>
      <c r="L79" s="29"/>
      <c r="M79" s="29"/>
      <c r="N79" s="29"/>
      <c r="O79" s="35"/>
      <c r="P79" s="35"/>
    </row>
    <row r="80" spans="3:16" ht="18.600000000000001">
      <c r="C80" s="7"/>
      <c r="D80" s="7"/>
      <c r="E80" s="7"/>
      <c r="F80" s="7"/>
      <c r="G80" s="7"/>
      <c r="H80" s="7"/>
      <c r="I80" s="7"/>
      <c r="J80" s="7"/>
      <c r="K80" s="7"/>
      <c r="L80" s="7"/>
      <c r="M80" s="7"/>
      <c r="N80" s="7"/>
      <c r="O80" s="7"/>
      <c r="P80" s="7"/>
    </row>
    <row r="81" spans="3:16" ht="18.600000000000001">
      <c r="C81" s="29" t="s">
        <v>157</v>
      </c>
      <c r="D81" s="29"/>
      <c r="E81" s="29"/>
      <c r="F81" s="29"/>
      <c r="G81" s="29" t="s">
        <v>158</v>
      </c>
      <c r="H81" s="29"/>
      <c r="I81" s="29"/>
      <c r="J81" s="29"/>
      <c r="K81" s="29"/>
      <c r="L81" s="29"/>
      <c r="M81" s="29"/>
      <c r="N81" s="29"/>
      <c r="O81" s="35"/>
      <c r="P81" s="35"/>
    </row>
    <row r="82" spans="3:16" ht="18.600000000000001">
      <c r="C82" s="7"/>
      <c r="D82" s="7"/>
      <c r="E82" s="7"/>
      <c r="F82" s="7"/>
      <c r="G82" s="7"/>
      <c r="H82" s="7"/>
      <c r="I82" s="7"/>
      <c r="J82" s="7"/>
      <c r="K82" s="7"/>
      <c r="L82" s="7"/>
      <c r="M82" s="7"/>
      <c r="N82" s="7"/>
      <c r="O82" s="7"/>
      <c r="P82" s="7"/>
    </row>
    <row r="83" spans="3:16" ht="18.600000000000001">
      <c r="C83" s="29" t="s">
        <v>159</v>
      </c>
      <c r="D83" s="29"/>
      <c r="E83" s="29"/>
      <c r="F83" s="29"/>
      <c r="G83" s="29" t="s">
        <v>160</v>
      </c>
      <c r="H83" s="29"/>
      <c r="I83" s="29"/>
      <c r="J83" s="29"/>
      <c r="K83" s="29"/>
      <c r="L83" s="29"/>
      <c r="M83" s="29"/>
      <c r="N83" s="29"/>
      <c r="O83" s="35"/>
      <c r="P83" s="35"/>
    </row>
    <row r="84" spans="3:16" ht="18.600000000000001">
      <c r="C84" s="7"/>
      <c r="D84" s="7"/>
      <c r="E84" s="7"/>
      <c r="F84" s="7"/>
      <c r="G84" s="7"/>
      <c r="H84" s="7"/>
      <c r="I84" s="7"/>
      <c r="J84" s="7"/>
      <c r="K84" s="7"/>
      <c r="L84" s="7"/>
      <c r="M84" s="7"/>
      <c r="N84" s="7"/>
      <c r="O84" s="7"/>
      <c r="P84" s="7"/>
    </row>
    <row r="85" spans="3:16" ht="18.600000000000001">
      <c r="C85" s="29" t="s">
        <v>161</v>
      </c>
      <c r="D85" s="29"/>
      <c r="E85" s="29"/>
      <c r="F85" s="29"/>
      <c r="G85" s="29" t="s">
        <v>162</v>
      </c>
      <c r="H85" s="29"/>
      <c r="I85" s="29"/>
      <c r="J85" s="29"/>
      <c r="K85" s="29"/>
      <c r="L85" s="29"/>
      <c r="M85" s="29"/>
      <c r="N85" s="29"/>
      <c r="O85" s="35"/>
      <c r="P85" s="35"/>
    </row>
    <row r="86" spans="3:16" ht="18.600000000000001">
      <c r="C86" s="7"/>
      <c r="D86" s="7"/>
      <c r="E86" s="7"/>
      <c r="F86" s="7"/>
      <c r="G86" s="7"/>
      <c r="H86" s="7"/>
      <c r="I86" s="7"/>
      <c r="J86" s="7"/>
      <c r="K86" s="7"/>
      <c r="L86" s="7"/>
      <c r="M86" s="7"/>
      <c r="N86" s="7"/>
      <c r="O86" s="7"/>
      <c r="P86" s="7"/>
    </row>
    <row r="87" spans="3:16" ht="18.600000000000001">
      <c r="C87" s="29" t="s">
        <v>163</v>
      </c>
      <c r="D87" s="29"/>
      <c r="E87" s="29"/>
      <c r="F87" s="29"/>
      <c r="G87" s="29" t="s">
        <v>164</v>
      </c>
      <c r="H87" s="29"/>
      <c r="I87" s="29"/>
      <c r="J87" s="29"/>
      <c r="K87" s="29"/>
      <c r="L87" s="29"/>
      <c r="M87" s="29"/>
      <c r="N87" s="29"/>
      <c r="O87" s="35"/>
      <c r="P87" s="35"/>
    </row>
    <row r="88" spans="3:16" ht="18.600000000000001">
      <c r="C88" s="7"/>
      <c r="D88" s="7"/>
      <c r="E88" s="7"/>
      <c r="F88" s="7"/>
      <c r="G88" s="7"/>
      <c r="H88" s="7"/>
      <c r="I88" s="7"/>
      <c r="J88" s="7"/>
      <c r="K88" s="7"/>
      <c r="L88" s="7"/>
      <c r="M88" s="7"/>
      <c r="N88" s="7"/>
      <c r="O88" s="7"/>
      <c r="P88" s="7"/>
    </row>
    <row r="89" spans="3:16" ht="18.600000000000001">
      <c r="C89" s="29" t="s">
        <v>165</v>
      </c>
      <c r="D89" s="29"/>
      <c r="E89" s="29"/>
      <c r="F89" s="29"/>
      <c r="G89" s="29" t="s">
        <v>166</v>
      </c>
      <c r="H89" s="29"/>
      <c r="I89" s="29"/>
      <c r="J89" s="29"/>
      <c r="K89" s="29"/>
      <c r="L89" s="29"/>
      <c r="M89" s="29"/>
      <c r="N89" s="29"/>
      <c r="O89" s="35"/>
      <c r="P89" s="35"/>
    </row>
    <row r="90" spans="3:16" ht="18.600000000000001">
      <c r="C90" s="7"/>
      <c r="D90" s="7"/>
      <c r="E90" s="7"/>
      <c r="F90" s="7"/>
      <c r="G90" s="7"/>
      <c r="H90" s="7"/>
      <c r="I90" s="7"/>
      <c r="J90" s="7"/>
      <c r="K90" s="7"/>
      <c r="L90" s="7"/>
      <c r="M90" s="7"/>
      <c r="N90" s="7"/>
      <c r="O90" s="7"/>
      <c r="P90" s="7"/>
    </row>
    <row r="91" spans="3:16" ht="18.600000000000001">
      <c r="C91" s="29" t="s">
        <v>167</v>
      </c>
      <c r="D91" s="29"/>
      <c r="E91" s="29"/>
      <c r="F91" s="29"/>
      <c r="G91" s="29" t="s">
        <v>168</v>
      </c>
      <c r="H91" s="29"/>
      <c r="I91" s="29"/>
      <c r="J91" s="29"/>
      <c r="K91" s="29"/>
      <c r="L91" s="29"/>
      <c r="M91" s="29"/>
      <c r="N91" s="29"/>
      <c r="O91" s="35"/>
      <c r="P91" s="35"/>
    </row>
    <row r="92" spans="3:16" ht="18.600000000000001">
      <c r="C92" s="7"/>
      <c r="D92" s="7"/>
      <c r="E92" s="7"/>
      <c r="F92" s="7"/>
      <c r="G92" s="7"/>
      <c r="H92" s="7"/>
      <c r="I92" s="7"/>
      <c r="J92" s="7"/>
      <c r="K92" s="7"/>
      <c r="L92" s="7"/>
      <c r="M92" s="7"/>
      <c r="N92" s="7"/>
      <c r="O92" s="7"/>
      <c r="P92" s="7"/>
    </row>
    <row r="93" spans="3:16" ht="18.600000000000001">
      <c r="C93" s="29" t="s">
        <v>169</v>
      </c>
      <c r="D93" s="29"/>
      <c r="E93" s="29"/>
      <c r="F93" s="29"/>
      <c r="G93" s="29" t="s">
        <v>170</v>
      </c>
      <c r="H93" s="29"/>
      <c r="I93" s="29"/>
      <c r="J93" s="29"/>
      <c r="K93" s="29"/>
      <c r="L93" s="29"/>
      <c r="M93" s="29"/>
      <c r="N93" s="29"/>
      <c r="O93" s="35"/>
      <c r="P93" s="35"/>
    </row>
    <row r="94" spans="3:16" ht="18.600000000000001">
      <c r="C94" s="7"/>
      <c r="D94" s="7"/>
      <c r="E94" s="7"/>
      <c r="F94" s="7"/>
      <c r="G94" s="7"/>
      <c r="H94" s="7"/>
      <c r="I94" s="7"/>
      <c r="J94" s="7"/>
      <c r="K94" s="7"/>
      <c r="L94" s="7"/>
      <c r="M94" s="7"/>
      <c r="N94" s="7"/>
      <c r="O94" s="7"/>
      <c r="P94" s="7"/>
    </row>
    <row r="95" spans="3:16" ht="18.600000000000001">
      <c r="C95" s="29" t="s">
        <v>171</v>
      </c>
      <c r="D95" s="29"/>
      <c r="E95" s="29"/>
      <c r="F95" s="29"/>
      <c r="G95" s="29" t="s">
        <v>172</v>
      </c>
      <c r="H95" s="29"/>
      <c r="I95" s="29"/>
      <c r="J95" s="29"/>
      <c r="K95" s="29"/>
      <c r="L95" s="29"/>
      <c r="M95" s="29"/>
      <c r="N95" s="29"/>
      <c r="O95" s="35"/>
      <c r="P95" s="35"/>
    </row>
    <row r="96" spans="3:16" ht="18.600000000000001">
      <c r="C96" s="7"/>
      <c r="D96" s="7"/>
      <c r="E96" s="7"/>
      <c r="F96" s="7"/>
      <c r="G96" s="7"/>
      <c r="H96" s="7"/>
      <c r="I96" s="7"/>
      <c r="J96" s="7"/>
      <c r="K96" s="7"/>
      <c r="L96" s="7"/>
      <c r="M96" s="7"/>
      <c r="N96" s="7"/>
      <c r="O96" s="7"/>
      <c r="P96" s="7"/>
    </row>
    <row r="97" spans="3:16" ht="18.600000000000001">
      <c r="C97" s="29" t="s">
        <v>173</v>
      </c>
      <c r="D97" s="29"/>
      <c r="E97" s="29"/>
      <c r="F97" s="29"/>
      <c r="G97" s="29" t="s">
        <v>174</v>
      </c>
      <c r="H97" s="29"/>
      <c r="I97" s="29"/>
      <c r="J97" s="29"/>
      <c r="K97" s="29"/>
      <c r="L97" s="29"/>
      <c r="M97" s="29"/>
      <c r="N97" s="29"/>
      <c r="O97" s="35"/>
      <c r="P97" s="35"/>
    </row>
    <row r="98" spans="3:16" ht="18.600000000000001">
      <c r="C98" s="7"/>
      <c r="D98" s="7"/>
      <c r="E98" s="7"/>
      <c r="F98" s="7"/>
      <c r="G98" s="7"/>
      <c r="H98" s="7"/>
      <c r="I98" s="7"/>
      <c r="J98" s="7"/>
      <c r="K98" s="7"/>
      <c r="L98" s="7"/>
      <c r="M98" s="7"/>
      <c r="N98" s="7"/>
      <c r="O98" s="7"/>
      <c r="P98" s="7"/>
    </row>
    <row r="99" spans="3:16" ht="18.600000000000001">
      <c r="C99" s="29" t="s">
        <v>175</v>
      </c>
      <c r="D99" s="29"/>
      <c r="E99" s="29"/>
      <c r="F99" s="29"/>
      <c r="G99" s="29" t="s">
        <v>176</v>
      </c>
      <c r="H99" s="29"/>
      <c r="I99" s="29"/>
      <c r="J99" s="29"/>
      <c r="K99" s="29"/>
      <c r="L99" s="29"/>
      <c r="M99" s="29"/>
      <c r="N99" s="29"/>
      <c r="O99" s="35"/>
      <c r="P99" s="35"/>
    </row>
    <row r="100" spans="3:16" ht="18.600000000000001">
      <c r="C100" s="7"/>
      <c r="D100" s="7"/>
      <c r="E100" s="7"/>
      <c r="F100" s="7"/>
      <c r="G100" s="7"/>
      <c r="H100" s="7"/>
      <c r="I100" s="7"/>
      <c r="J100" s="7"/>
      <c r="K100" s="7"/>
      <c r="L100" s="7"/>
      <c r="M100" s="7"/>
      <c r="N100" s="7"/>
      <c r="O100" s="7"/>
      <c r="P100" s="7"/>
    </row>
    <row r="101" spans="3:16" ht="18.600000000000001">
      <c r="C101" s="29" t="s">
        <v>177</v>
      </c>
      <c r="D101" s="29"/>
      <c r="E101" s="29"/>
      <c r="F101" s="29"/>
      <c r="G101" s="29" t="s">
        <v>178</v>
      </c>
      <c r="H101" s="29"/>
      <c r="I101" s="29"/>
      <c r="J101" s="29"/>
      <c r="K101" s="29"/>
      <c r="L101" s="29"/>
      <c r="M101" s="29"/>
      <c r="N101" s="29"/>
      <c r="O101" s="35"/>
      <c r="P101" s="35"/>
    </row>
    <row r="102" spans="3:16" ht="18.600000000000001">
      <c r="C102" s="7"/>
      <c r="D102" s="7"/>
      <c r="E102" s="7"/>
      <c r="F102" s="7"/>
      <c r="G102" s="7"/>
      <c r="H102" s="7"/>
      <c r="I102" s="7"/>
      <c r="J102" s="7"/>
      <c r="K102" s="7"/>
      <c r="L102" s="7"/>
      <c r="M102" s="7"/>
      <c r="N102" s="7"/>
      <c r="O102" s="7"/>
      <c r="P102" s="7"/>
    </row>
    <row r="103" spans="3:16" ht="18.600000000000001">
      <c r="C103" s="29" t="s">
        <v>179</v>
      </c>
      <c r="D103" s="29"/>
      <c r="E103" s="29"/>
      <c r="F103" s="29"/>
      <c r="G103" s="29" t="s">
        <v>180</v>
      </c>
      <c r="H103" s="29"/>
      <c r="I103" s="29"/>
      <c r="J103" s="29"/>
      <c r="K103" s="29"/>
      <c r="L103" s="29"/>
      <c r="M103" s="29"/>
      <c r="N103" s="29"/>
      <c r="O103" s="35"/>
      <c r="P103" s="35"/>
    </row>
    <row r="104" spans="3:16" ht="18.600000000000001">
      <c r="C104" s="7"/>
      <c r="D104" s="7"/>
      <c r="E104" s="7"/>
      <c r="F104" s="7"/>
      <c r="G104" s="7"/>
      <c r="H104" s="7"/>
      <c r="I104" s="7"/>
      <c r="J104" s="7"/>
      <c r="K104" s="7"/>
      <c r="L104" s="7"/>
      <c r="M104" s="7"/>
      <c r="N104" s="7"/>
      <c r="O104" s="7"/>
      <c r="P104" s="7"/>
    </row>
    <row r="105" spans="3:16" ht="18.600000000000001">
      <c r="C105" s="29" t="s">
        <v>181</v>
      </c>
      <c r="D105" s="29"/>
      <c r="E105" s="29"/>
      <c r="F105" s="29"/>
      <c r="G105" s="29" t="s">
        <v>182</v>
      </c>
      <c r="H105" s="29"/>
      <c r="I105" s="29"/>
      <c r="J105" s="29"/>
      <c r="K105" s="29"/>
      <c r="L105" s="29"/>
      <c r="M105" s="29"/>
      <c r="N105" s="29"/>
      <c r="O105" s="35"/>
      <c r="P105" s="35"/>
    </row>
    <row r="106" spans="3:16" ht="18.600000000000001">
      <c r="C106" s="7"/>
      <c r="D106" s="7"/>
      <c r="E106" s="7"/>
      <c r="F106" s="7"/>
      <c r="G106" s="7"/>
      <c r="H106" s="7"/>
      <c r="I106" s="7"/>
      <c r="J106" s="7"/>
      <c r="K106" s="7"/>
      <c r="L106" s="7"/>
      <c r="M106" s="7"/>
      <c r="N106" s="7"/>
      <c r="O106" s="7"/>
      <c r="P106" s="7"/>
    </row>
    <row r="107" spans="3:16" ht="18.600000000000001">
      <c r="C107" s="29" t="s">
        <v>183</v>
      </c>
      <c r="D107" s="29"/>
      <c r="E107" s="29"/>
      <c r="F107" s="29"/>
      <c r="G107" s="29" t="s">
        <v>184</v>
      </c>
      <c r="H107" s="29"/>
      <c r="I107" s="29"/>
      <c r="J107" s="29"/>
      <c r="K107" s="29"/>
      <c r="L107" s="29"/>
      <c r="M107" s="29"/>
      <c r="N107" s="29"/>
      <c r="O107" s="35"/>
      <c r="P107" s="35"/>
    </row>
    <row r="108" spans="3:16" ht="18.600000000000001">
      <c r="C108" s="7"/>
      <c r="D108" s="7"/>
      <c r="E108" s="7"/>
      <c r="F108" s="7"/>
      <c r="G108" s="7"/>
      <c r="H108" s="7"/>
      <c r="I108" s="7"/>
      <c r="J108" s="7"/>
      <c r="K108" s="7"/>
      <c r="L108" s="7"/>
      <c r="M108" s="7"/>
      <c r="N108" s="7"/>
      <c r="O108" s="7"/>
      <c r="P108" s="7"/>
    </row>
    <row r="109" spans="3:16" ht="18.600000000000001">
      <c r="C109" s="29" t="s">
        <v>70</v>
      </c>
      <c r="D109" s="29"/>
      <c r="E109" s="29"/>
      <c r="F109" s="29"/>
      <c r="G109" s="29" t="s">
        <v>71</v>
      </c>
      <c r="H109" s="29"/>
      <c r="I109" s="29"/>
      <c r="J109" s="29"/>
      <c r="K109" s="29"/>
      <c r="L109" s="29"/>
      <c r="M109" s="29"/>
      <c r="N109" s="29"/>
      <c r="O109" s="35"/>
      <c r="P109" s="35"/>
    </row>
    <row r="110" spans="3:16" ht="18.600000000000001">
      <c r="C110" s="7"/>
      <c r="D110" s="7"/>
      <c r="E110" s="7"/>
      <c r="F110" s="7"/>
      <c r="G110" s="7"/>
      <c r="H110" s="7"/>
      <c r="I110" s="7"/>
      <c r="J110" s="7"/>
      <c r="K110" s="7"/>
      <c r="L110" s="7"/>
      <c r="M110" s="7"/>
      <c r="N110" s="7"/>
      <c r="O110" s="7"/>
      <c r="P110" s="7"/>
    </row>
    <row r="111" spans="3:16" ht="18.600000000000001">
      <c r="C111" s="29" t="s">
        <v>72</v>
      </c>
      <c r="D111" s="29"/>
      <c r="E111" s="29"/>
      <c r="F111" s="29"/>
      <c r="G111" s="29" t="s">
        <v>73</v>
      </c>
      <c r="H111" s="29"/>
      <c r="I111" s="29"/>
      <c r="J111" s="29"/>
      <c r="K111" s="29"/>
      <c r="L111" s="29"/>
      <c r="M111" s="29"/>
      <c r="N111" s="29"/>
      <c r="O111" s="35"/>
      <c r="P111" s="35"/>
    </row>
    <row r="112" spans="3:16" ht="18.600000000000001">
      <c r="C112" s="7"/>
      <c r="D112" s="7"/>
      <c r="E112" s="7"/>
      <c r="F112" s="7"/>
      <c r="G112" s="7"/>
      <c r="H112" s="7"/>
      <c r="I112" s="7"/>
      <c r="J112" s="7"/>
      <c r="K112" s="7"/>
      <c r="L112" s="7"/>
      <c r="M112" s="7"/>
      <c r="N112" s="7"/>
      <c r="O112" s="7"/>
      <c r="P112" s="7"/>
    </row>
    <row r="113" spans="3:16" ht="18.600000000000001">
      <c r="C113" s="29" t="s">
        <v>74</v>
      </c>
      <c r="D113" s="29"/>
      <c r="E113" s="29"/>
      <c r="F113" s="29"/>
      <c r="G113" s="29" t="s">
        <v>75</v>
      </c>
      <c r="H113" s="29"/>
      <c r="I113" s="29"/>
      <c r="J113" s="29"/>
      <c r="K113" s="29"/>
      <c r="L113" s="29"/>
      <c r="M113" s="29"/>
      <c r="N113" s="29"/>
      <c r="O113" s="35"/>
      <c r="P113" s="35"/>
    </row>
    <row r="114" spans="3:16" ht="18.600000000000001">
      <c r="C114" s="7"/>
      <c r="D114" s="7"/>
      <c r="E114" s="7"/>
      <c r="F114" s="7"/>
      <c r="G114" s="7"/>
      <c r="H114" s="7"/>
      <c r="I114" s="7"/>
      <c r="J114" s="7"/>
      <c r="K114" s="7"/>
      <c r="L114" s="7"/>
      <c r="M114" s="7"/>
      <c r="N114" s="7"/>
      <c r="O114" s="7"/>
      <c r="P114" s="7"/>
    </row>
    <row r="115" spans="3:16" ht="18.600000000000001">
      <c r="C115" s="29" t="s">
        <v>76</v>
      </c>
      <c r="D115" s="29"/>
      <c r="E115" s="29"/>
      <c r="F115" s="29"/>
      <c r="G115" s="29" t="s">
        <v>77</v>
      </c>
      <c r="H115" s="29"/>
      <c r="I115" s="29"/>
      <c r="J115" s="29"/>
      <c r="K115" s="29"/>
      <c r="L115" s="29"/>
      <c r="M115" s="29"/>
      <c r="N115" s="29"/>
      <c r="O115" s="35"/>
      <c r="P115" s="35"/>
    </row>
    <row r="116" spans="3:16" ht="18.600000000000001">
      <c r="C116" s="7"/>
      <c r="D116" s="7"/>
      <c r="E116" s="7"/>
      <c r="F116" s="7"/>
      <c r="G116" s="7"/>
      <c r="H116" s="7"/>
      <c r="I116" s="7"/>
      <c r="J116" s="7"/>
      <c r="K116" s="7"/>
      <c r="L116" s="7"/>
      <c r="M116" s="7"/>
      <c r="N116" s="7"/>
      <c r="O116" s="7"/>
      <c r="P116" s="7"/>
    </row>
    <row r="117" spans="3:16" ht="18.600000000000001">
      <c r="C117" s="29" t="s">
        <v>78</v>
      </c>
      <c r="D117" s="29"/>
      <c r="E117" s="29"/>
      <c r="F117" s="29"/>
      <c r="G117" s="29" t="s">
        <v>79</v>
      </c>
      <c r="H117" s="29"/>
      <c r="I117" s="29"/>
      <c r="J117" s="29"/>
      <c r="K117" s="29"/>
      <c r="L117" s="29"/>
      <c r="M117" s="29"/>
      <c r="N117" s="29"/>
      <c r="O117" s="35"/>
      <c r="P117" s="35"/>
    </row>
    <row r="118" spans="3:16" ht="18.600000000000001">
      <c r="C118" s="7"/>
      <c r="D118" s="7"/>
      <c r="E118" s="7"/>
      <c r="F118" s="7"/>
      <c r="G118" s="7"/>
      <c r="H118" s="7"/>
      <c r="I118" s="7"/>
      <c r="J118" s="7"/>
      <c r="K118" s="7"/>
      <c r="L118" s="7"/>
      <c r="M118" s="7"/>
      <c r="N118" s="7"/>
      <c r="O118" s="7"/>
      <c r="P118" s="7"/>
    </row>
    <row r="119" spans="3:16" ht="18.600000000000001">
      <c r="C119" s="29" t="s">
        <v>80</v>
      </c>
      <c r="D119" s="29"/>
      <c r="E119" s="29"/>
      <c r="F119" s="29"/>
      <c r="G119" s="29" t="s">
        <v>81</v>
      </c>
      <c r="H119" s="29"/>
      <c r="I119" s="29"/>
      <c r="J119" s="29"/>
      <c r="K119" s="29"/>
      <c r="L119" s="29"/>
      <c r="M119" s="29"/>
      <c r="N119" s="29"/>
      <c r="O119" s="35"/>
      <c r="P119" s="35"/>
    </row>
    <row r="120" spans="3:16" ht="18.600000000000001">
      <c r="C120" s="7"/>
      <c r="D120" s="7"/>
      <c r="E120" s="7"/>
      <c r="F120" s="7"/>
      <c r="G120" s="7"/>
      <c r="H120" s="7"/>
      <c r="I120" s="7"/>
      <c r="J120" s="7"/>
      <c r="K120" s="7"/>
      <c r="L120" s="7"/>
      <c r="M120" s="7"/>
      <c r="N120" s="7"/>
      <c r="O120" s="7"/>
      <c r="P120" s="7"/>
    </row>
    <row r="121" spans="3:16" ht="18.600000000000001">
      <c r="C121" s="29" t="s">
        <v>82</v>
      </c>
      <c r="D121" s="29"/>
      <c r="E121" s="29"/>
      <c r="F121" s="29"/>
      <c r="G121" s="29" t="s">
        <v>83</v>
      </c>
      <c r="H121" s="29"/>
      <c r="I121" s="29"/>
      <c r="J121" s="29"/>
      <c r="K121" s="29"/>
      <c r="L121" s="29"/>
      <c r="M121" s="29"/>
      <c r="N121" s="29"/>
      <c r="O121" s="35"/>
      <c r="P121" s="35"/>
    </row>
    <row r="122" spans="3:16" ht="18.600000000000001">
      <c r="C122" s="7"/>
      <c r="D122" s="7"/>
      <c r="E122" s="7"/>
      <c r="F122" s="7"/>
      <c r="G122" s="7"/>
      <c r="H122" s="7"/>
      <c r="I122" s="7"/>
      <c r="J122" s="7"/>
      <c r="K122" s="7"/>
      <c r="L122" s="7"/>
      <c r="M122" s="7"/>
      <c r="N122" s="7"/>
      <c r="O122" s="7"/>
      <c r="P122" s="7"/>
    </row>
    <row r="123" spans="3:16" ht="18.600000000000001">
      <c r="C123" s="29" t="s">
        <v>84</v>
      </c>
      <c r="D123" s="29"/>
      <c r="E123" s="29"/>
      <c r="F123" s="29"/>
      <c r="G123" s="29" t="s">
        <v>85</v>
      </c>
      <c r="H123" s="29"/>
      <c r="I123" s="29"/>
      <c r="J123" s="29"/>
      <c r="K123" s="29"/>
      <c r="L123" s="29"/>
      <c r="M123" s="29"/>
      <c r="N123" s="29"/>
      <c r="O123" s="35"/>
      <c r="P123" s="35"/>
    </row>
    <row r="124" spans="3:16" ht="18.600000000000001">
      <c r="C124" s="7"/>
      <c r="D124" s="7"/>
      <c r="E124" s="7"/>
      <c r="F124" s="7"/>
      <c r="G124" s="7"/>
      <c r="H124" s="7"/>
      <c r="I124" s="7"/>
      <c r="J124" s="7"/>
      <c r="K124" s="7"/>
      <c r="L124" s="7"/>
      <c r="M124" s="7"/>
      <c r="N124" s="7"/>
      <c r="O124" s="7"/>
      <c r="P124" s="7"/>
    </row>
    <row r="125" spans="3:16" ht="18.600000000000001">
      <c r="C125" s="29" t="s">
        <v>86</v>
      </c>
      <c r="D125" s="29"/>
      <c r="E125" s="29"/>
      <c r="F125" s="29"/>
      <c r="G125" s="29" t="s">
        <v>87</v>
      </c>
      <c r="H125" s="29"/>
      <c r="I125" s="29"/>
      <c r="J125" s="29"/>
      <c r="K125" s="29"/>
      <c r="L125" s="29"/>
      <c r="M125" s="29"/>
      <c r="N125" s="29"/>
      <c r="O125" s="35"/>
      <c r="P125" s="35"/>
    </row>
    <row r="126" spans="3:16" ht="18.600000000000001">
      <c r="C126" s="7"/>
      <c r="D126" s="7"/>
      <c r="E126" s="7"/>
      <c r="F126" s="7"/>
      <c r="G126" s="7"/>
      <c r="H126" s="7"/>
      <c r="I126" s="7"/>
      <c r="J126" s="7"/>
      <c r="K126" s="7"/>
      <c r="L126" s="7"/>
      <c r="M126" s="7"/>
      <c r="N126" s="7"/>
      <c r="O126" s="7"/>
      <c r="P126" s="7"/>
    </row>
    <row r="127" spans="3:16" ht="18.600000000000001">
      <c r="C127" s="29" t="s">
        <v>88</v>
      </c>
      <c r="D127" s="29"/>
      <c r="E127" s="29"/>
      <c r="F127" s="29"/>
      <c r="G127" s="29" t="s">
        <v>89</v>
      </c>
      <c r="H127" s="29"/>
      <c r="I127" s="29"/>
      <c r="J127" s="29"/>
      <c r="K127" s="29"/>
      <c r="L127" s="29"/>
      <c r="M127" s="29"/>
      <c r="N127" s="29"/>
      <c r="O127" s="35"/>
      <c r="P127" s="35"/>
    </row>
    <row r="128" spans="3:16" ht="18.600000000000001">
      <c r="C128" s="7"/>
      <c r="D128" s="7"/>
      <c r="E128" s="7"/>
      <c r="F128" s="7"/>
      <c r="G128" s="7"/>
      <c r="H128" s="7"/>
      <c r="I128" s="7"/>
      <c r="J128" s="7"/>
      <c r="K128" s="7"/>
      <c r="L128" s="7"/>
      <c r="M128" s="7"/>
      <c r="N128" s="7"/>
      <c r="O128" s="7"/>
      <c r="P128" s="7"/>
    </row>
    <row r="129" spans="3:16" ht="18.600000000000001">
      <c r="C129" s="29" t="s">
        <v>90</v>
      </c>
      <c r="D129" s="29"/>
      <c r="E129" s="29"/>
      <c r="F129" s="29"/>
      <c r="G129" s="29" t="s">
        <v>91</v>
      </c>
      <c r="H129" s="29"/>
      <c r="I129" s="29"/>
      <c r="J129" s="29"/>
      <c r="K129" s="29"/>
      <c r="L129" s="29"/>
      <c r="M129" s="29"/>
      <c r="N129" s="29"/>
      <c r="O129" s="35"/>
      <c r="P129" s="35"/>
    </row>
    <row r="130" spans="3:16" ht="18.600000000000001">
      <c r="C130" s="7"/>
      <c r="D130" s="7"/>
      <c r="E130" s="7"/>
      <c r="F130" s="7"/>
      <c r="G130" s="7"/>
      <c r="H130" s="7"/>
      <c r="I130" s="7"/>
      <c r="J130" s="7"/>
      <c r="K130" s="7"/>
      <c r="L130" s="7"/>
      <c r="M130" s="7"/>
      <c r="N130" s="7"/>
      <c r="O130" s="7"/>
      <c r="P130" s="7"/>
    </row>
    <row r="131" spans="3:16" ht="18.600000000000001">
      <c r="C131" s="29" t="s">
        <v>92</v>
      </c>
      <c r="D131" s="29"/>
      <c r="E131" s="29"/>
      <c r="F131" s="29"/>
      <c r="G131" s="29" t="s">
        <v>93</v>
      </c>
      <c r="H131" s="29"/>
      <c r="I131" s="29"/>
      <c r="J131" s="29"/>
      <c r="K131" s="29"/>
      <c r="L131" s="29"/>
      <c r="M131" s="29"/>
      <c r="N131" s="29"/>
      <c r="O131" s="35"/>
      <c r="P131" s="35"/>
    </row>
    <row r="132" spans="3:16" ht="18.600000000000001">
      <c r="C132" s="7" t="s">
        <v>94</v>
      </c>
      <c r="D132" s="7"/>
      <c r="E132" s="7"/>
      <c r="F132" s="7"/>
      <c r="G132" s="7" t="s">
        <v>95</v>
      </c>
      <c r="H132" s="7"/>
      <c r="I132" s="7"/>
      <c r="J132" s="7"/>
      <c r="K132" s="7"/>
      <c r="L132" s="7"/>
      <c r="M132" s="7"/>
      <c r="N132" s="7"/>
      <c r="O132" s="7"/>
      <c r="P132" s="7"/>
    </row>
    <row r="133" spans="3:16" ht="18.600000000000001">
      <c r="C133" s="29"/>
      <c r="D133" s="29"/>
      <c r="E133" s="29"/>
      <c r="F133" s="29"/>
      <c r="G133" s="29"/>
      <c r="H133" s="29"/>
      <c r="I133" s="29"/>
      <c r="J133" s="29"/>
      <c r="K133" s="29"/>
      <c r="L133" s="29"/>
      <c r="M133" s="29"/>
      <c r="N133" s="29"/>
      <c r="O133" s="35"/>
      <c r="P133" s="35"/>
    </row>
    <row r="134" spans="3:16" ht="18.600000000000001">
      <c r="C134" s="7"/>
      <c r="D134" s="7"/>
      <c r="E134" s="7"/>
      <c r="F134" s="7"/>
      <c r="G134" s="7"/>
      <c r="H134" s="7"/>
      <c r="I134" s="7"/>
      <c r="J134" s="7"/>
      <c r="K134" s="7"/>
      <c r="L134" s="7"/>
      <c r="M134" s="7"/>
      <c r="N134" s="7"/>
      <c r="O134" s="7"/>
      <c r="P134" s="7"/>
    </row>
    <row r="135" spans="3:16" ht="18.600000000000001">
      <c r="C135" s="29" t="s">
        <v>96</v>
      </c>
      <c r="D135" s="29"/>
      <c r="E135" s="29"/>
      <c r="F135" s="29"/>
      <c r="G135" s="29" t="s">
        <v>97</v>
      </c>
      <c r="H135" s="29"/>
      <c r="I135" s="29"/>
      <c r="J135" s="29"/>
      <c r="K135" s="29"/>
      <c r="L135" s="29"/>
      <c r="M135" s="29"/>
      <c r="N135" s="29"/>
      <c r="O135" s="35"/>
      <c r="P135" s="35"/>
    </row>
    <row r="136" spans="3:16" ht="18.600000000000001">
      <c r="C136" s="7"/>
      <c r="D136" s="7"/>
      <c r="E136" s="7"/>
      <c r="F136" s="7"/>
      <c r="G136" s="7"/>
      <c r="H136" s="7"/>
      <c r="I136" s="7"/>
      <c r="J136" s="7"/>
      <c r="K136" s="7"/>
      <c r="L136" s="7"/>
      <c r="M136" s="7"/>
      <c r="N136" s="7"/>
      <c r="O136" s="7"/>
      <c r="P136" s="7"/>
    </row>
    <row r="137" spans="3:16" ht="18.600000000000001">
      <c r="C137" s="29" t="s">
        <v>98</v>
      </c>
      <c r="D137" s="29"/>
      <c r="E137" s="29"/>
      <c r="F137" s="29"/>
      <c r="G137" s="29" t="s">
        <v>99</v>
      </c>
      <c r="H137" s="29"/>
      <c r="I137" s="29"/>
      <c r="J137" s="29"/>
      <c r="K137" s="29"/>
      <c r="L137" s="29"/>
      <c r="M137" s="29"/>
      <c r="N137" s="29"/>
      <c r="O137" s="35"/>
      <c r="P137" s="35"/>
    </row>
    <row r="138" spans="3:16" ht="18.600000000000001">
      <c r="C138" s="7"/>
      <c r="D138" s="7"/>
      <c r="E138" s="7"/>
      <c r="F138" s="7"/>
      <c r="G138" s="7"/>
      <c r="H138" s="7"/>
      <c r="I138" s="7"/>
      <c r="J138" s="7"/>
      <c r="K138" s="7"/>
      <c r="L138" s="7"/>
      <c r="M138" s="7"/>
      <c r="N138" s="7"/>
      <c r="O138" s="7"/>
      <c r="P138" s="7"/>
    </row>
    <row r="139" spans="3:16" ht="18.600000000000001">
      <c r="C139" s="29" t="s">
        <v>100</v>
      </c>
      <c r="D139" s="29"/>
      <c r="E139" s="29"/>
      <c r="F139" s="29"/>
      <c r="G139" s="29" t="s">
        <v>101</v>
      </c>
      <c r="H139" s="29"/>
      <c r="I139" s="29"/>
      <c r="J139" s="29"/>
      <c r="K139" s="29"/>
      <c r="L139" s="29"/>
      <c r="M139" s="29"/>
      <c r="N139" s="29"/>
      <c r="O139" s="35"/>
      <c r="P139" s="35"/>
    </row>
    <row r="140" spans="3:16" ht="18.600000000000001">
      <c r="C140" s="7"/>
      <c r="D140" s="7"/>
      <c r="E140" s="7"/>
      <c r="F140" s="7"/>
      <c r="G140" s="7"/>
      <c r="H140" s="7"/>
      <c r="I140" s="7"/>
      <c r="J140" s="7"/>
      <c r="K140" s="7"/>
      <c r="L140" s="7"/>
      <c r="M140" s="7"/>
      <c r="N140" s="7"/>
      <c r="O140" s="7"/>
      <c r="P140" s="7"/>
    </row>
    <row r="141" spans="3:16" ht="18.600000000000001">
      <c r="C141" s="29" t="s">
        <v>102</v>
      </c>
      <c r="D141" s="29"/>
      <c r="E141" s="29"/>
      <c r="F141" s="29"/>
      <c r="G141" s="29" t="s">
        <v>103</v>
      </c>
      <c r="H141" s="29"/>
      <c r="I141" s="29"/>
      <c r="J141" s="29"/>
      <c r="K141" s="29"/>
      <c r="L141" s="29"/>
      <c r="M141" s="29"/>
      <c r="N141" s="29"/>
      <c r="O141" s="35"/>
      <c r="P141" s="35"/>
    </row>
    <row r="142" spans="3:16" ht="18.600000000000001">
      <c r="C142" s="7"/>
      <c r="D142" s="7"/>
      <c r="E142" s="7"/>
      <c r="F142" s="7"/>
      <c r="G142" s="7"/>
      <c r="H142" s="7"/>
      <c r="I142" s="7"/>
      <c r="J142" s="7"/>
      <c r="K142" s="7"/>
      <c r="L142" s="7"/>
      <c r="M142" s="7"/>
      <c r="N142" s="7"/>
      <c r="O142" s="7"/>
      <c r="P142" s="7"/>
    </row>
    <row r="143" spans="3:16" ht="18.600000000000001">
      <c r="C143" s="29" t="s">
        <v>104</v>
      </c>
      <c r="D143" s="29"/>
      <c r="E143" s="29"/>
      <c r="F143" s="29"/>
      <c r="G143" s="29" t="s">
        <v>105</v>
      </c>
      <c r="H143" s="29"/>
      <c r="I143" s="29"/>
      <c r="J143" s="29"/>
      <c r="K143" s="29"/>
      <c r="L143" s="29"/>
      <c r="M143" s="29"/>
      <c r="N143" s="29"/>
      <c r="O143" s="35"/>
      <c r="P143" s="35"/>
    </row>
    <row r="144" spans="3:16" ht="18.600000000000001">
      <c r="C144" s="7"/>
      <c r="D144" s="7"/>
      <c r="E144" s="7"/>
      <c r="F144" s="7"/>
      <c r="G144" s="7"/>
      <c r="H144" s="7"/>
      <c r="I144" s="7"/>
      <c r="J144" s="7"/>
      <c r="K144" s="7"/>
      <c r="L144" s="7"/>
      <c r="M144" s="7"/>
      <c r="N144" s="7"/>
      <c r="O144" s="7"/>
      <c r="P144" s="7"/>
    </row>
    <row r="145" spans="3:16" ht="18.600000000000001">
      <c r="C145" s="29" t="s">
        <v>106</v>
      </c>
      <c r="D145" s="29"/>
      <c r="E145" s="29"/>
      <c r="F145" s="29"/>
      <c r="G145" s="29" t="s">
        <v>107</v>
      </c>
      <c r="H145" s="29"/>
      <c r="I145" s="29"/>
      <c r="J145" s="29"/>
      <c r="K145" s="29"/>
      <c r="L145" s="29"/>
      <c r="M145" s="29"/>
      <c r="N145" s="29"/>
      <c r="O145" s="35"/>
      <c r="P145" s="35"/>
    </row>
    <row r="146" spans="3:16" ht="18.600000000000001">
      <c r="C146" s="7"/>
      <c r="D146" s="7"/>
      <c r="E146" s="7"/>
      <c r="F146" s="7"/>
      <c r="G146" s="7"/>
      <c r="H146" s="7"/>
      <c r="I146" s="7"/>
      <c r="J146" s="7"/>
      <c r="K146" s="7"/>
      <c r="L146" s="7"/>
      <c r="M146" s="7"/>
      <c r="N146" s="7"/>
      <c r="O146" s="7"/>
      <c r="P146" s="7"/>
    </row>
    <row r="147" spans="3:16" ht="18.600000000000001">
      <c r="C147" s="29" t="s">
        <v>108</v>
      </c>
      <c r="D147" s="29"/>
      <c r="E147" s="29"/>
      <c r="F147" s="29"/>
      <c r="G147" s="29" t="s">
        <v>109</v>
      </c>
      <c r="H147" s="29"/>
      <c r="I147" s="29"/>
      <c r="J147" s="29"/>
      <c r="K147" s="29"/>
      <c r="L147" s="29"/>
      <c r="M147" s="29"/>
      <c r="N147" s="29"/>
      <c r="O147" s="35"/>
      <c r="P147" s="35"/>
    </row>
    <row r="148" spans="3:16" ht="18.600000000000001">
      <c r="C148" s="7"/>
      <c r="D148" s="7"/>
      <c r="E148" s="7"/>
      <c r="F148" s="7"/>
      <c r="G148" s="7"/>
      <c r="H148" s="7"/>
      <c r="I148" s="7"/>
      <c r="J148" s="7"/>
      <c r="K148" s="7"/>
      <c r="L148" s="7"/>
      <c r="M148" s="7"/>
      <c r="N148" s="7"/>
      <c r="O148" s="7"/>
      <c r="P148" s="7"/>
    </row>
    <row r="149" spans="3:16" ht="18.600000000000001">
      <c r="C149" s="29" t="s">
        <v>110</v>
      </c>
      <c r="D149" s="29"/>
      <c r="E149" s="29"/>
      <c r="F149" s="29"/>
      <c r="G149" s="29" t="s">
        <v>111</v>
      </c>
      <c r="H149" s="29"/>
      <c r="I149" s="29"/>
      <c r="J149" s="29"/>
      <c r="K149" s="29"/>
      <c r="L149" s="29"/>
      <c r="M149" s="29"/>
      <c r="N149" s="29"/>
      <c r="O149" s="35"/>
      <c r="P149" s="35"/>
    </row>
    <row r="150" spans="3:16" ht="18.600000000000001">
      <c r="C150" s="7"/>
      <c r="D150" s="7"/>
      <c r="E150" s="7"/>
      <c r="F150" s="7"/>
      <c r="G150" s="7"/>
      <c r="H150" s="7"/>
      <c r="I150" s="7"/>
      <c r="J150" s="7"/>
      <c r="K150" s="7"/>
      <c r="L150" s="7"/>
      <c r="M150" s="7"/>
      <c r="N150" s="7"/>
      <c r="O150" s="7"/>
      <c r="P150" s="7"/>
    </row>
    <row r="151" spans="3:16" ht="18.600000000000001">
      <c r="C151" s="29" t="s">
        <v>112</v>
      </c>
      <c r="D151" s="29"/>
      <c r="E151" s="29"/>
      <c r="F151" s="29"/>
      <c r="G151" s="29" t="s">
        <v>113</v>
      </c>
      <c r="H151" s="29"/>
      <c r="I151" s="29"/>
      <c r="J151" s="29"/>
      <c r="K151" s="29"/>
      <c r="L151" s="29"/>
      <c r="M151" s="29"/>
      <c r="N151" s="29"/>
      <c r="O151" s="35"/>
      <c r="P151" s="35"/>
    </row>
    <row r="152" spans="3:16" ht="18.600000000000001">
      <c r="C152" s="7"/>
      <c r="D152" s="7"/>
      <c r="E152" s="7"/>
      <c r="F152" s="7"/>
      <c r="G152" s="7"/>
      <c r="H152" s="7"/>
      <c r="I152" s="7"/>
      <c r="J152" s="7"/>
      <c r="K152" s="7"/>
      <c r="L152" s="7"/>
      <c r="M152" s="7"/>
      <c r="N152" s="7"/>
      <c r="O152" s="7"/>
      <c r="P152" s="7"/>
    </row>
    <row r="153" spans="3:16" ht="18.600000000000001">
      <c r="C153" s="29" t="s">
        <v>114</v>
      </c>
      <c r="D153" s="29"/>
      <c r="E153" s="29"/>
      <c r="F153" s="29"/>
      <c r="G153" s="29" t="s">
        <v>115</v>
      </c>
      <c r="H153" s="29"/>
      <c r="I153" s="29"/>
      <c r="J153" s="29"/>
      <c r="K153" s="29"/>
      <c r="L153" s="29"/>
      <c r="M153" s="29"/>
      <c r="N153" s="29"/>
      <c r="O153" s="35"/>
      <c r="P153" s="35"/>
    </row>
    <row r="154" spans="3:16" ht="18.600000000000001">
      <c r="C154" s="7"/>
      <c r="D154" s="7"/>
      <c r="E154" s="7"/>
      <c r="F154" s="7"/>
      <c r="G154" s="7"/>
      <c r="H154" s="7"/>
      <c r="I154" s="7"/>
      <c r="J154" s="7"/>
      <c r="K154" s="7"/>
      <c r="L154" s="7"/>
      <c r="M154" s="7"/>
      <c r="N154" s="7"/>
      <c r="O154" s="7"/>
      <c r="P154" s="7"/>
    </row>
    <row r="155" spans="3:16" ht="18.600000000000001">
      <c r="C155" s="29" t="s">
        <v>116</v>
      </c>
      <c r="D155" s="29"/>
      <c r="E155" s="29"/>
      <c r="F155" s="29"/>
      <c r="G155" s="29" t="s">
        <v>117</v>
      </c>
      <c r="H155" s="29"/>
      <c r="I155" s="29"/>
      <c r="J155" s="29"/>
      <c r="K155" s="29"/>
      <c r="L155" s="29"/>
      <c r="M155" s="29"/>
      <c r="N155" s="29"/>
      <c r="O155" s="35"/>
      <c r="P155" s="35"/>
    </row>
    <row r="156" spans="3:16" ht="18.600000000000001">
      <c r="C156" s="7"/>
      <c r="D156" s="7"/>
      <c r="E156" s="7"/>
      <c r="F156" s="7"/>
      <c r="G156" s="7"/>
      <c r="H156" s="7"/>
      <c r="I156" s="7"/>
      <c r="J156" s="7"/>
      <c r="K156" s="7"/>
      <c r="L156" s="7"/>
      <c r="M156" s="7"/>
      <c r="N156" s="7"/>
      <c r="O156" s="7"/>
      <c r="P156" s="7"/>
    </row>
    <row r="157" spans="3:16" ht="18.600000000000001">
      <c r="C157" s="29" t="s">
        <v>118</v>
      </c>
      <c r="D157" s="29"/>
      <c r="E157" s="29"/>
      <c r="F157" s="29"/>
      <c r="G157" s="29" t="s">
        <v>119</v>
      </c>
      <c r="H157" s="29"/>
      <c r="I157" s="29"/>
      <c r="J157" s="29"/>
      <c r="K157" s="29"/>
      <c r="L157" s="29"/>
      <c r="M157" s="29"/>
      <c r="N157" s="29"/>
      <c r="O157" s="35"/>
      <c r="P157" s="35"/>
    </row>
    <row r="158" spans="3:16" ht="18.600000000000001">
      <c r="C158" s="7"/>
      <c r="D158" s="7"/>
      <c r="E158" s="7"/>
      <c r="F158" s="7"/>
      <c r="G158" s="7"/>
      <c r="H158" s="7"/>
      <c r="I158" s="7"/>
      <c r="J158" s="7"/>
      <c r="K158" s="7"/>
      <c r="L158" s="7"/>
      <c r="M158" s="7"/>
      <c r="N158" s="7"/>
      <c r="O158" s="7"/>
      <c r="P158" s="7"/>
    </row>
    <row r="159" spans="3:16" ht="18.600000000000001">
      <c r="C159" s="29" t="s">
        <v>120</v>
      </c>
      <c r="D159" s="29"/>
      <c r="E159" s="29"/>
      <c r="F159" s="29"/>
      <c r="G159" s="29" t="s">
        <v>121</v>
      </c>
      <c r="H159" s="29"/>
      <c r="I159" s="29"/>
      <c r="J159" s="29"/>
      <c r="K159" s="29"/>
      <c r="L159" s="29"/>
      <c r="M159" s="29"/>
      <c r="N159" s="29"/>
      <c r="O159" s="35"/>
      <c r="P159" s="35"/>
    </row>
    <row r="160" spans="3:16" ht="18.600000000000001">
      <c r="C160" s="7"/>
      <c r="D160" s="7"/>
      <c r="E160" s="7"/>
      <c r="F160" s="7"/>
      <c r="G160" s="7"/>
      <c r="H160" s="7"/>
      <c r="I160" s="7"/>
      <c r="J160" s="7"/>
      <c r="K160" s="7"/>
      <c r="L160" s="7"/>
      <c r="M160" s="7"/>
      <c r="N160" s="7"/>
      <c r="O160" s="7"/>
      <c r="P160" s="7"/>
    </row>
    <row r="161" spans="3:16" ht="18.600000000000001">
      <c r="C161" s="29" t="s">
        <v>122</v>
      </c>
      <c r="D161" s="29"/>
      <c r="E161" s="29"/>
      <c r="F161" s="29"/>
      <c r="G161" s="29" t="s">
        <v>123</v>
      </c>
      <c r="H161" s="29"/>
      <c r="I161" s="29"/>
      <c r="J161" s="29"/>
      <c r="K161" s="29"/>
      <c r="L161" s="29"/>
      <c r="M161" s="29"/>
      <c r="N161" s="29"/>
      <c r="O161" s="35"/>
      <c r="P161" s="35"/>
    </row>
    <row r="162" spans="3:16" ht="18.600000000000001">
      <c r="C162" s="7"/>
      <c r="D162" s="7"/>
      <c r="E162" s="7"/>
      <c r="F162" s="7"/>
      <c r="G162" s="7"/>
      <c r="H162" s="7"/>
      <c r="I162" s="7"/>
      <c r="J162" s="7"/>
      <c r="K162" s="7"/>
      <c r="L162" s="7"/>
      <c r="M162" s="7"/>
      <c r="N162" s="7"/>
      <c r="O162" s="7"/>
      <c r="P162" s="7"/>
    </row>
    <row r="163" spans="3:16" ht="18.600000000000001">
      <c r="C163" s="29" t="s">
        <v>124</v>
      </c>
      <c r="D163" s="29"/>
      <c r="E163" s="29"/>
      <c r="F163" s="29"/>
      <c r="G163" s="29" t="s">
        <v>125</v>
      </c>
      <c r="H163" s="29"/>
      <c r="I163" s="29"/>
      <c r="J163" s="29"/>
      <c r="K163" s="29"/>
      <c r="L163" s="29"/>
      <c r="M163" s="29"/>
      <c r="N163" s="29"/>
      <c r="O163" s="35"/>
      <c r="P163" s="35"/>
    </row>
    <row r="164" spans="3:16" ht="18.600000000000001">
      <c r="C164" s="7"/>
      <c r="D164" s="7"/>
      <c r="E164" s="7"/>
      <c r="F164" s="7"/>
      <c r="G164" s="7"/>
      <c r="H164" s="7"/>
      <c r="I164" s="7"/>
      <c r="J164" s="7"/>
      <c r="K164" s="7"/>
      <c r="L164" s="7"/>
      <c r="M164" s="7"/>
      <c r="N164" s="7"/>
      <c r="O164" s="7"/>
      <c r="P164" s="7"/>
    </row>
    <row r="165" spans="3:16" ht="18.600000000000001">
      <c r="C165" s="29" t="s">
        <v>126</v>
      </c>
      <c r="D165" s="29"/>
      <c r="E165" s="29"/>
      <c r="F165" s="29"/>
      <c r="G165" s="29" t="s">
        <v>127</v>
      </c>
      <c r="H165" s="29"/>
      <c r="I165" s="29"/>
      <c r="J165" s="29"/>
      <c r="K165" s="29"/>
      <c r="L165" s="29"/>
      <c r="M165" s="29"/>
      <c r="N165" s="29"/>
      <c r="O165" s="35"/>
      <c r="P165" s="35"/>
    </row>
    <row r="166" spans="3:16" ht="18.600000000000001">
      <c r="C166" s="7"/>
      <c r="D166" s="7"/>
      <c r="E166" s="7"/>
      <c r="F166" s="7"/>
      <c r="G166" s="7"/>
      <c r="H166" s="7"/>
      <c r="I166" s="7"/>
      <c r="J166" s="7"/>
      <c r="K166" s="7"/>
      <c r="L166" s="7"/>
      <c r="M166" s="7"/>
      <c r="N166" s="7"/>
      <c r="O166" s="7"/>
      <c r="P166" s="7"/>
    </row>
    <row r="167" spans="3:16" ht="18.600000000000001">
      <c r="C167" s="29" t="s">
        <v>128</v>
      </c>
      <c r="D167" s="29"/>
      <c r="E167" s="29"/>
      <c r="F167" s="29"/>
      <c r="G167" s="29" t="s">
        <v>129</v>
      </c>
      <c r="H167" s="29"/>
      <c r="I167" s="29"/>
      <c r="J167" s="29"/>
      <c r="K167" s="29"/>
      <c r="L167" s="29"/>
      <c r="M167" s="29"/>
      <c r="N167" s="29"/>
      <c r="O167" s="35"/>
      <c r="P167" s="35"/>
    </row>
    <row r="168" spans="3:16" ht="18.600000000000001">
      <c r="C168" s="7"/>
      <c r="D168" s="7"/>
      <c r="E168" s="7"/>
      <c r="F168" s="7"/>
      <c r="G168" s="7"/>
      <c r="H168" s="7"/>
      <c r="I168" s="7"/>
      <c r="J168" s="7"/>
      <c r="K168" s="7"/>
      <c r="L168" s="7"/>
      <c r="M168" s="7"/>
      <c r="N168" s="7"/>
      <c r="O168" s="7"/>
      <c r="P168" s="7"/>
    </row>
    <row r="169" spans="3:16" ht="18.600000000000001">
      <c r="C169" s="29" t="s">
        <v>130</v>
      </c>
      <c r="D169" s="29"/>
      <c r="E169" s="29"/>
      <c r="F169" s="29"/>
      <c r="G169" s="29" t="s">
        <v>131</v>
      </c>
      <c r="H169" s="29"/>
      <c r="I169" s="29"/>
      <c r="J169" s="29"/>
      <c r="K169" s="29"/>
      <c r="L169" s="29"/>
      <c r="M169" s="29"/>
      <c r="N169" s="29"/>
      <c r="O169" s="35"/>
      <c r="P169" s="35"/>
    </row>
    <row r="170" spans="3:16" ht="18.600000000000001">
      <c r="C170" s="7"/>
      <c r="D170" s="7"/>
      <c r="E170" s="7"/>
      <c r="F170" s="7"/>
      <c r="G170" s="7"/>
      <c r="H170" s="7"/>
      <c r="I170" s="7"/>
      <c r="J170" s="7"/>
      <c r="K170" s="7"/>
      <c r="L170" s="7"/>
      <c r="M170" s="7"/>
      <c r="N170" s="7"/>
      <c r="O170" s="7"/>
      <c r="P170" s="7"/>
    </row>
    <row r="171" spans="3:16" ht="18.600000000000001">
      <c r="C171" s="29" t="s">
        <v>247</v>
      </c>
      <c r="D171" s="29"/>
      <c r="E171" s="29"/>
      <c r="F171" s="29"/>
      <c r="G171" s="29" t="s">
        <v>248</v>
      </c>
      <c r="H171" s="29"/>
      <c r="I171" s="29"/>
      <c r="J171" s="29"/>
      <c r="K171" s="29"/>
      <c r="L171" s="29"/>
      <c r="M171" s="29"/>
      <c r="N171" s="29"/>
      <c r="O171" s="35"/>
      <c r="P171" s="35"/>
    </row>
    <row r="172" spans="3:16" ht="18.600000000000001">
      <c r="C172" s="7"/>
      <c r="D172" s="7"/>
      <c r="E172" s="7"/>
      <c r="F172" s="7"/>
      <c r="G172" s="7"/>
      <c r="H172" s="7"/>
      <c r="I172" s="7"/>
      <c r="J172" s="7"/>
      <c r="K172" s="7"/>
      <c r="L172" s="7"/>
      <c r="M172" s="7"/>
      <c r="N172" s="7"/>
      <c r="O172" s="7"/>
      <c r="P172" s="7"/>
    </row>
    <row r="173" spans="3:16" ht="18.600000000000001">
      <c r="C173" s="29" t="s">
        <v>249</v>
      </c>
      <c r="D173" s="29"/>
      <c r="E173" s="29"/>
      <c r="F173" s="29"/>
      <c r="G173" s="29" t="s">
        <v>250</v>
      </c>
      <c r="H173" s="29"/>
      <c r="I173" s="29"/>
      <c r="J173" s="29"/>
      <c r="K173" s="29"/>
      <c r="L173" s="29"/>
      <c r="M173" s="29"/>
      <c r="N173" s="29"/>
      <c r="O173" s="35"/>
      <c r="P173" s="35"/>
    </row>
    <row r="174" spans="3:16" ht="18.600000000000001">
      <c r="C174" s="7"/>
      <c r="D174" s="7"/>
      <c r="E174" s="7"/>
      <c r="F174" s="7"/>
      <c r="G174" s="7"/>
      <c r="H174" s="7"/>
      <c r="I174" s="7"/>
      <c r="J174" s="7"/>
      <c r="K174" s="7"/>
      <c r="L174" s="7"/>
      <c r="M174" s="7"/>
      <c r="N174" s="7"/>
      <c r="O174" s="7"/>
      <c r="P174" s="7"/>
    </row>
    <row r="175" spans="3:16" ht="18.600000000000001">
      <c r="C175" s="29" t="s">
        <v>251</v>
      </c>
      <c r="D175" s="29"/>
      <c r="E175" s="29"/>
      <c r="F175" s="29"/>
      <c r="G175" s="29" t="s">
        <v>252</v>
      </c>
      <c r="H175" s="29"/>
      <c r="I175" s="29"/>
      <c r="J175" s="29"/>
      <c r="K175" s="29"/>
      <c r="L175" s="29"/>
      <c r="M175" s="29"/>
      <c r="N175" s="29"/>
      <c r="O175" s="35"/>
      <c r="P175" s="35"/>
    </row>
    <row r="176" spans="3:16" ht="18.600000000000001">
      <c r="C176" s="7"/>
      <c r="D176" s="7"/>
      <c r="E176" s="7"/>
      <c r="F176" s="7"/>
      <c r="G176" s="7"/>
      <c r="H176" s="7"/>
      <c r="I176" s="7"/>
      <c r="J176" s="7"/>
      <c r="K176" s="7"/>
      <c r="L176" s="7"/>
      <c r="M176" s="7"/>
      <c r="N176" s="7"/>
      <c r="O176" s="7"/>
      <c r="P176" s="7"/>
    </row>
    <row r="177" spans="3:16" ht="18.600000000000001">
      <c r="C177" s="29" t="s">
        <v>253</v>
      </c>
      <c r="D177" s="29"/>
      <c r="E177" s="29"/>
      <c r="F177" s="29"/>
      <c r="G177" s="29" t="s">
        <v>254</v>
      </c>
      <c r="H177" s="29"/>
      <c r="I177" s="29"/>
      <c r="J177" s="29"/>
      <c r="K177" s="29"/>
      <c r="L177" s="29"/>
      <c r="M177" s="29"/>
      <c r="N177" s="29"/>
      <c r="O177" s="35"/>
      <c r="P177" s="35"/>
    </row>
    <row r="178" spans="3:16" ht="18.600000000000001">
      <c r="C178" s="7"/>
      <c r="D178" s="7"/>
      <c r="E178" s="7"/>
      <c r="F178" s="7"/>
      <c r="G178" s="7"/>
      <c r="H178" s="7"/>
      <c r="I178" s="7"/>
      <c r="J178" s="7"/>
      <c r="K178" s="7"/>
      <c r="L178" s="7"/>
      <c r="M178" s="7"/>
      <c r="N178" s="7"/>
      <c r="O178" s="7"/>
      <c r="P178" s="7"/>
    </row>
    <row r="179" spans="3:16" ht="18.600000000000001">
      <c r="C179" s="29" t="s">
        <v>255</v>
      </c>
      <c r="D179" s="29"/>
      <c r="E179" s="29"/>
      <c r="F179" s="29"/>
      <c r="G179" s="29" t="s">
        <v>256</v>
      </c>
      <c r="H179" s="29"/>
      <c r="I179" s="29"/>
      <c r="J179" s="29"/>
      <c r="K179" s="29"/>
      <c r="L179" s="29"/>
      <c r="M179" s="29"/>
      <c r="N179" s="29"/>
      <c r="O179" s="35"/>
      <c r="P179" s="35"/>
    </row>
    <row r="180" spans="3:16" ht="18.600000000000001">
      <c r="C180" s="7"/>
      <c r="D180" s="7"/>
      <c r="E180" s="7"/>
      <c r="F180" s="7"/>
      <c r="G180" s="7"/>
      <c r="H180" s="7"/>
      <c r="I180" s="7"/>
      <c r="J180" s="7"/>
      <c r="K180" s="7"/>
      <c r="L180" s="7"/>
      <c r="M180" s="7"/>
      <c r="N180" s="7"/>
      <c r="O180" s="7"/>
      <c r="P180" s="7"/>
    </row>
    <row r="181" spans="3:16" ht="18.600000000000001">
      <c r="C181" s="29" t="s">
        <v>257</v>
      </c>
      <c r="D181" s="29"/>
      <c r="E181" s="29"/>
      <c r="F181" s="29"/>
      <c r="G181" s="29" t="s">
        <v>258</v>
      </c>
      <c r="H181" s="29"/>
      <c r="I181" s="29"/>
      <c r="J181" s="29"/>
      <c r="K181" s="29"/>
      <c r="L181" s="29"/>
      <c r="M181" s="29"/>
      <c r="N181" s="29"/>
      <c r="O181" s="35"/>
      <c r="P181" s="35"/>
    </row>
    <row r="182" spans="3:16" ht="18.600000000000001">
      <c r="C182" s="7"/>
      <c r="D182" s="7"/>
      <c r="E182" s="7"/>
      <c r="F182" s="7"/>
      <c r="G182" s="7"/>
      <c r="H182" s="7"/>
      <c r="I182" s="7"/>
      <c r="J182" s="7"/>
      <c r="K182" s="7"/>
      <c r="L182" s="7"/>
      <c r="M182" s="7"/>
      <c r="N182" s="7"/>
      <c r="O182" s="7"/>
      <c r="P182" s="7"/>
    </row>
    <row r="183" spans="3:16" ht="18.600000000000001">
      <c r="C183" s="29" t="s">
        <v>259</v>
      </c>
      <c r="D183" s="29"/>
      <c r="E183" s="29"/>
      <c r="F183" s="29"/>
      <c r="G183" s="29" t="s">
        <v>260</v>
      </c>
      <c r="H183" s="29"/>
      <c r="I183" s="29"/>
      <c r="J183" s="29"/>
      <c r="K183" s="29"/>
      <c r="L183" s="29"/>
      <c r="M183" s="29"/>
      <c r="N183" s="29"/>
      <c r="O183" s="35"/>
      <c r="P183" s="35"/>
    </row>
    <row r="184" spans="3:16" ht="18.600000000000001">
      <c r="C184" s="7"/>
      <c r="D184" s="7"/>
      <c r="E184" s="7"/>
      <c r="F184" s="7"/>
      <c r="G184" s="7"/>
      <c r="H184" s="7"/>
      <c r="I184" s="7"/>
      <c r="J184" s="7"/>
      <c r="K184" s="7"/>
      <c r="L184" s="7"/>
      <c r="M184" s="7"/>
      <c r="N184" s="7"/>
      <c r="O184" s="7"/>
      <c r="P184" s="7"/>
    </row>
    <row r="185" spans="3:16" ht="18.600000000000001">
      <c r="C185" s="29" t="s">
        <v>261</v>
      </c>
      <c r="D185" s="29"/>
      <c r="E185" s="29"/>
      <c r="F185" s="29"/>
      <c r="G185" s="29" t="s">
        <v>262</v>
      </c>
      <c r="H185" s="29"/>
      <c r="I185" s="29"/>
      <c r="J185" s="29"/>
      <c r="K185" s="29"/>
      <c r="L185" s="29"/>
      <c r="M185" s="29"/>
      <c r="N185" s="29"/>
      <c r="O185" s="35"/>
      <c r="P185" s="35"/>
    </row>
    <row r="186" spans="3:16" ht="18.600000000000001">
      <c r="C186" s="7"/>
      <c r="D186" s="7"/>
      <c r="E186" s="7"/>
      <c r="F186" s="7"/>
      <c r="G186" s="7"/>
      <c r="H186" s="7"/>
      <c r="I186" s="7"/>
      <c r="J186" s="7"/>
      <c r="K186" s="7"/>
      <c r="L186" s="7"/>
      <c r="M186" s="7"/>
      <c r="N186" s="7"/>
      <c r="O186" s="7"/>
      <c r="P186" s="7"/>
    </row>
    <row r="187" spans="3:16" ht="18.600000000000001">
      <c r="C187" s="29" t="s">
        <v>263</v>
      </c>
      <c r="D187" s="29"/>
      <c r="E187" s="29"/>
      <c r="F187" s="29"/>
      <c r="G187" s="29" t="s">
        <v>264</v>
      </c>
      <c r="H187" s="29"/>
      <c r="I187" s="29"/>
      <c r="J187" s="29"/>
      <c r="K187" s="29"/>
      <c r="L187" s="29"/>
      <c r="M187" s="29"/>
      <c r="N187" s="29"/>
      <c r="O187" s="35"/>
      <c r="P187" s="35"/>
    </row>
    <row r="188" spans="3:16" ht="18.600000000000001">
      <c r="C188" s="7"/>
      <c r="D188" s="7"/>
      <c r="E188" s="7"/>
      <c r="F188" s="7"/>
      <c r="G188" s="7"/>
      <c r="H188" s="7"/>
      <c r="I188" s="7"/>
      <c r="J188" s="7"/>
      <c r="K188" s="7"/>
      <c r="L188" s="7"/>
      <c r="M188" s="7"/>
      <c r="N188" s="7"/>
      <c r="O188" s="7"/>
      <c r="P188" s="7"/>
    </row>
    <row r="189" spans="3:16" ht="18.600000000000001">
      <c r="C189" s="29" t="s">
        <v>265</v>
      </c>
      <c r="D189" s="29"/>
      <c r="E189" s="29"/>
      <c r="F189" s="29"/>
      <c r="G189" s="29" t="s">
        <v>266</v>
      </c>
      <c r="H189" s="29"/>
      <c r="I189" s="29"/>
      <c r="J189" s="29"/>
      <c r="K189" s="29"/>
      <c r="L189" s="29"/>
      <c r="M189" s="29"/>
      <c r="N189" s="29"/>
      <c r="O189" s="35"/>
      <c r="P189" s="35"/>
    </row>
    <row r="190" spans="3:16" ht="18.600000000000001">
      <c r="C190" s="7"/>
      <c r="D190" s="7"/>
      <c r="E190" s="7"/>
      <c r="F190" s="7"/>
      <c r="G190" s="7"/>
      <c r="H190" s="7"/>
      <c r="I190" s="7"/>
      <c r="J190" s="7"/>
      <c r="K190" s="7"/>
      <c r="L190" s="7"/>
      <c r="M190" s="7"/>
      <c r="N190" s="7"/>
      <c r="O190" s="7"/>
      <c r="P190" s="7"/>
    </row>
    <row r="191" spans="3:16" ht="18.600000000000001">
      <c r="C191" s="29" t="s">
        <v>267</v>
      </c>
      <c r="D191" s="29"/>
      <c r="E191" s="29"/>
      <c r="F191" s="29"/>
      <c r="G191" s="29" t="s">
        <v>268</v>
      </c>
      <c r="H191" s="29"/>
      <c r="I191" s="29"/>
      <c r="J191" s="29"/>
      <c r="K191" s="29"/>
      <c r="L191" s="29"/>
      <c r="M191" s="29"/>
      <c r="N191" s="29"/>
      <c r="O191" s="35"/>
      <c r="P191" s="35"/>
    </row>
    <row r="192" spans="3:16" ht="18.600000000000001">
      <c r="C192" s="7"/>
      <c r="D192" s="7"/>
      <c r="E192" s="7"/>
      <c r="F192" s="7"/>
      <c r="G192" s="7"/>
      <c r="H192" s="7"/>
      <c r="I192" s="7"/>
      <c r="J192" s="7"/>
      <c r="K192" s="7"/>
      <c r="L192" s="7"/>
      <c r="M192" s="7"/>
      <c r="N192" s="7"/>
      <c r="O192" s="7"/>
      <c r="P192" s="7"/>
    </row>
    <row r="193" spans="3:16" ht="18.600000000000001">
      <c r="C193" s="29" t="s">
        <v>269</v>
      </c>
      <c r="D193" s="29"/>
      <c r="E193" s="29"/>
      <c r="F193" s="29"/>
      <c r="G193" s="29" t="s">
        <v>270</v>
      </c>
      <c r="H193" s="29"/>
      <c r="I193" s="29"/>
      <c r="J193" s="29"/>
      <c r="K193" s="29"/>
      <c r="L193" s="29"/>
      <c r="M193" s="29"/>
      <c r="N193" s="29"/>
      <c r="O193" s="35"/>
      <c r="P193" s="35"/>
    </row>
    <row r="194" spans="3:16" ht="18.600000000000001">
      <c r="C194" s="7"/>
      <c r="D194" s="7"/>
      <c r="E194" s="7"/>
      <c r="F194" s="7"/>
      <c r="G194" s="7"/>
      <c r="H194" s="7"/>
      <c r="I194" s="7"/>
      <c r="J194" s="7"/>
      <c r="K194" s="7"/>
      <c r="L194" s="7"/>
      <c r="M194" s="7"/>
      <c r="N194" s="7"/>
      <c r="O194" s="7"/>
      <c r="P194" s="7"/>
    </row>
    <row r="195" spans="3:16" ht="18.600000000000001">
      <c r="C195" s="29" t="s">
        <v>271</v>
      </c>
      <c r="D195" s="29"/>
      <c r="E195" s="29"/>
      <c r="F195" s="29"/>
      <c r="G195" s="29" t="s">
        <v>272</v>
      </c>
      <c r="H195" s="29"/>
      <c r="I195" s="29"/>
      <c r="J195" s="29"/>
      <c r="K195" s="29"/>
      <c r="L195" s="29"/>
      <c r="M195" s="29"/>
      <c r="N195" s="29"/>
      <c r="O195" s="35"/>
      <c r="P195" s="35"/>
    </row>
    <row r="196" spans="3:16" ht="18.600000000000001">
      <c r="C196" s="7"/>
      <c r="D196" s="7"/>
      <c r="E196" s="7"/>
      <c r="F196" s="7"/>
      <c r="G196" s="7"/>
      <c r="H196" s="7"/>
      <c r="I196" s="7"/>
      <c r="J196" s="7"/>
      <c r="K196" s="7"/>
      <c r="L196" s="7"/>
      <c r="M196" s="7"/>
      <c r="N196" s="7"/>
      <c r="O196" s="7"/>
      <c r="P196" s="7"/>
    </row>
    <row r="197" spans="3:16" ht="18.600000000000001">
      <c r="C197" s="29" t="s">
        <v>273</v>
      </c>
      <c r="D197" s="29"/>
      <c r="E197" s="29"/>
      <c r="F197" s="29"/>
      <c r="G197" s="29" t="s">
        <v>274</v>
      </c>
      <c r="H197" s="29"/>
      <c r="I197" s="29"/>
      <c r="J197" s="29"/>
      <c r="K197" s="29"/>
      <c r="L197" s="29"/>
      <c r="M197" s="29"/>
      <c r="N197" s="29"/>
      <c r="O197" s="35"/>
      <c r="P197" s="35"/>
    </row>
    <row r="198" spans="3:16" ht="18.600000000000001">
      <c r="C198" s="7"/>
      <c r="D198" s="7"/>
      <c r="E198" s="7"/>
      <c r="F198" s="7"/>
      <c r="G198" s="7"/>
      <c r="H198" s="7"/>
      <c r="I198" s="7"/>
      <c r="J198" s="7"/>
      <c r="K198" s="7"/>
      <c r="L198" s="7"/>
      <c r="M198" s="7"/>
      <c r="N198" s="7"/>
      <c r="O198" s="7"/>
      <c r="P198" s="7"/>
    </row>
    <row r="199" spans="3:16" ht="18.600000000000001">
      <c r="C199" s="29" t="s">
        <v>275</v>
      </c>
      <c r="D199" s="29"/>
      <c r="E199" s="29"/>
      <c r="F199" s="29"/>
      <c r="G199" s="29" t="s">
        <v>276</v>
      </c>
      <c r="H199" s="29"/>
      <c r="I199" s="29"/>
      <c r="J199" s="29"/>
      <c r="K199" s="29"/>
      <c r="L199" s="29"/>
      <c r="M199" s="29"/>
      <c r="N199" s="29"/>
      <c r="O199" s="35"/>
      <c r="P199" s="35"/>
    </row>
    <row r="200" spans="3:16" ht="18.600000000000001">
      <c r="C200" s="7"/>
      <c r="D200" s="7"/>
      <c r="E200" s="7"/>
      <c r="F200" s="7"/>
      <c r="G200" s="7"/>
      <c r="H200" s="7"/>
      <c r="I200" s="7"/>
      <c r="J200" s="7"/>
      <c r="K200" s="7"/>
      <c r="L200" s="7"/>
      <c r="M200" s="7"/>
      <c r="N200" s="7"/>
      <c r="O200" s="7"/>
      <c r="P200" s="7"/>
    </row>
    <row r="201" spans="3:16" ht="18.600000000000001">
      <c r="C201" s="29" t="s">
        <v>277</v>
      </c>
      <c r="D201" s="29"/>
      <c r="E201" s="29"/>
      <c r="F201" s="29"/>
      <c r="G201" s="29" t="s">
        <v>278</v>
      </c>
      <c r="H201" s="29"/>
      <c r="I201" s="29"/>
      <c r="J201" s="29"/>
      <c r="K201" s="29"/>
      <c r="L201" s="29"/>
      <c r="M201" s="29"/>
      <c r="N201" s="29"/>
      <c r="O201" s="35"/>
      <c r="P201" s="35"/>
    </row>
    <row r="202" spans="3:16" ht="18.600000000000001">
      <c r="C202" s="7"/>
      <c r="D202" s="7"/>
      <c r="E202" s="7"/>
      <c r="F202" s="7"/>
      <c r="G202" s="7"/>
      <c r="H202" s="7"/>
      <c r="I202" s="7"/>
      <c r="J202" s="7"/>
      <c r="K202" s="7"/>
      <c r="L202" s="7"/>
      <c r="M202" s="7"/>
      <c r="N202" s="7"/>
      <c r="O202" s="7"/>
      <c r="P202" s="7"/>
    </row>
    <row r="203" spans="3:16" ht="18.600000000000001">
      <c r="C203" s="29" t="s">
        <v>279</v>
      </c>
      <c r="D203" s="29"/>
      <c r="E203" s="29"/>
      <c r="F203" s="29"/>
      <c r="G203" s="29" t="s">
        <v>280</v>
      </c>
      <c r="H203" s="29"/>
      <c r="I203" s="29"/>
      <c r="J203" s="29"/>
      <c r="K203" s="29"/>
      <c r="L203" s="29"/>
      <c r="M203" s="29"/>
      <c r="N203" s="29"/>
      <c r="O203" s="35"/>
      <c r="P203" s="35"/>
    </row>
    <row r="204" spans="3:16" ht="18.600000000000001">
      <c r="C204" s="7"/>
      <c r="D204" s="7"/>
      <c r="E204" s="7"/>
      <c r="F204" s="7"/>
      <c r="G204" s="7"/>
      <c r="H204" s="7"/>
      <c r="I204" s="7"/>
      <c r="J204" s="7"/>
      <c r="K204" s="7"/>
      <c r="L204" s="7"/>
      <c r="M204" s="7"/>
      <c r="N204" s="7"/>
      <c r="O204" s="7"/>
      <c r="P204" s="7"/>
    </row>
    <row r="205" spans="3:16" ht="18.600000000000001">
      <c r="C205" s="29" t="s">
        <v>281</v>
      </c>
      <c r="D205" s="29"/>
      <c r="E205" s="29"/>
      <c r="F205" s="29"/>
      <c r="G205" s="29" t="s">
        <v>282</v>
      </c>
      <c r="H205" s="29"/>
      <c r="I205" s="29"/>
      <c r="J205" s="29"/>
      <c r="K205" s="29"/>
      <c r="L205" s="29"/>
      <c r="M205" s="29"/>
      <c r="N205" s="29"/>
      <c r="O205" s="35"/>
      <c r="P205" s="35"/>
    </row>
    <row r="206" spans="3:16" ht="18.600000000000001">
      <c r="C206" s="7"/>
      <c r="D206" s="7"/>
      <c r="E206" s="7"/>
      <c r="F206" s="7"/>
      <c r="G206" s="7"/>
      <c r="H206" s="7"/>
      <c r="I206" s="7"/>
      <c r="J206" s="7"/>
      <c r="K206" s="7"/>
      <c r="L206" s="7"/>
      <c r="M206" s="7"/>
      <c r="N206" s="7"/>
      <c r="O206" s="7"/>
      <c r="P206" s="7"/>
    </row>
    <row r="207" spans="3:16" ht="18.600000000000001">
      <c r="C207" s="29" t="s">
        <v>283</v>
      </c>
      <c r="D207" s="29"/>
      <c r="E207" s="29"/>
      <c r="F207" s="29"/>
      <c r="G207" s="29" t="s">
        <v>328</v>
      </c>
      <c r="H207" s="29"/>
      <c r="I207" s="29"/>
      <c r="J207" s="29"/>
      <c r="K207" s="29"/>
      <c r="L207" s="29"/>
      <c r="M207" s="29"/>
      <c r="N207" s="29"/>
      <c r="O207" s="35"/>
      <c r="P207" s="35"/>
    </row>
    <row r="208" spans="3:16" ht="18.600000000000001">
      <c r="C208" s="7"/>
      <c r="D208" s="7"/>
      <c r="E208" s="7"/>
      <c r="F208" s="7"/>
      <c r="G208" s="7"/>
      <c r="H208" s="7"/>
      <c r="I208" s="7"/>
      <c r="J208" s="7"/>
      <c r="K208" s="7"/>
      <c r="L208" s="7"/>
      <c r="M208" s="7"/>
      <c r="N208" s="7"/>
      <c r="O208" s="7"/>
      <c r="P208" s="7"/>
    </row>
    <row r="209" spans="3:16" ht="18.600000000000001">
      <c r="C209" s="29" t="s">
        <v>285</v>
      </c>
      <c r="D209" s="29"/>
      <c r="E209" s="29"/>
      <c r="F209" s="29"/>
      <c r="G209" s="29" t="s">
        <v>286</v>
      </c>
      <c r="H209" s="29"/>
      <c r="I209" s="29"/>
      <c r="J209" s="29"/>
      <c r="K209" s="29"/>
      <c r="L209" s="29"/>
      <c r="M209" s="29"/>
      <c r="N209" s="29"/>
      <c r="O209" s="35"/>
      <c r="P209" s="35"/>
    </row>
    <row r="210" spans="3:16" ht="18.600000000000001">
      <c r="C210" s="7"/>
      <c r="D210" s="7"/>
      <c r="E210" s="7"/>
      <c r="F210" s="7"/>
      <c r="G210" s="7"/>
      <c r="H210" s="7"/>
      <c r="I210" s="7"/>
      <c r="J210" s="7"/>
      <c r="K210" s="7"/>
      <c r="L210" s="7"/>
      <c r="M210" s="7"/>
      <c r="N210" s="7"/>
      <c r="O210" s="7"/>
      <c r="P210" s="7"/>
    </row>
    <row r="211" spans="3:16" ht="18.600000000000001">
      <c r="C211" s="29" t="s">
        <v>287</v>
      </c>
      <c r="D211" s="29"/>
      <c r="E211" s="29"/>
      <c r="F211" s="29"/>
      <c r="G211" s="29" t="s">
        <v>288</v>
      </c>
      <c r="H211" s="29"/>
      <c r="I211" s="29"/>
      <c r="J211" s="29"/>
      <c r="K211" s="29"/>
      <c r="L211" s="29"/>
      <c r="M211" s="29"/>
      <c r="N211" s="29"/>
      <c r="O211" s="35"/>
      <c r="P211" s="35"/>
    </row>
    <row r="212" spans="3:16" ht="18.600000000000001">
      <c r="C212" s="7"/>
      <c r="D212" s="7"/>
      <c r="E212" s="7"/>
      <c r="F212" s="7"/>
      <c r="G212" s="7"/>
      <c r="H212" s="7"/>
      <c r="I212" s="7"/>
      <c r="J212" s="7"/>
      <c r="K212" s="7"/>
      <c r="L212" s="7"/>
      <c r="M212" s="7"/>
      <c r="N212" s="7"/>
      <c r="O212" s="7"/>
      <c r="P212" s="7"/>
    </row>
    <row r="213" spans="3:16" ht="18.600000000000001">
      <c r="C213" s="29" t="s">
        <v>289</v>
      </c>
      <c r="D213" s="29"/>
      <c r="E213" s="29"/>
      <c r="F213" s="29"/>
      <c r="G213" s="29" t="s">
        <v>290</v>
      </c>
      <c r="H213" s="29"/>
      <c r="I213" s="29"/>
      <c r="J213" s="29"/>
      <c r="K213" s="29"/>
      <c r="L213" s="29"/>
      <c r="M213" s="29"/>
      <c r="N213" s="29"/>
      <c r="O213" s="35"/>
      <c r="P213" s="35"/>
    </row>
    <row r="214" spans="3:16" ht="18.600000000000001">
      <c r="C214" s="7"/>
      <c r="D214" s="7"/>
      <c r="E214" s="7"/>
      <c r="F214" s="7"/>
      <c r="G214" s="7"/>
      <c r="H214" s="7"/>
      <c r="I214" s="7"/>
      <c r="J214" s="7"/>
      <c r="K214" s="7"/>
      <c r="L214" s="7"/>
      <c r="M214" s="7"/>
      <c r="N214" s="7"/>
      <c r="O214" s="7"/>
      <c r="P214" s="7"/>
    </row>
    <row r="215" spans="3:16" ht="18.600000000000001">
      <c r="C215" s="29" t="s">
        <v>291</v>
      </c>
      <c r="D215" s="29"/>
      <c r="E215" s="29"/>
      <c r="F215" s="29"/>
      <c r="G215" s="29" t="s">
        <v>292</v>
      </c>
      <c r="H215" s="29"/>
      <c r="I215" s="29"/>
      <c r="J215" s="29"/>
      <c r="K215" s="29"/>
      <c r="L215" s="29"/>
      <c r="M215" s="29"/>
      <c r="N215" s="29"/>
      <c r="O215" s="35"/>
      <c r="P215" s="35"/>
    </row>
    <row r="216" spans="3:16" ht="18.600000000000001">
      <c r="C216" s="7"/>
      <c r="D216" s="7"/>
      <c r="E216" s="7"/>
      <c r="F216" s="7"/>
      <c r="G216" s="7"/>
      <c r="H216" s="7"/>
      <c r="I216" s="7"/>
      <c r="J216" s="7"/>
      <c r="K216" s="7"/>
      <c r="L216" s="7"/>
      <c r="M216" s="7"/>
      <c r="N216" s="7"/>
      <c r="O216" s="7"/>
      <c r="P216" s="7"/>
    </row>
    <row r="217" spans="3:16" ht="18.600000000000001">
      <c r="C217" s="29" t="s">
        <v>293</v>
      </c>
      <c r="D217" s="29"/>
      <c r="E217" s="29"/>
      <c r="F217" s="29"/>
      <c r="G217" s="29" t="s">
        <v>294</v>
      </c>
      <c r="H217" s="29"/>
      <c r="I217" s="29"/>
      <c r="J217" s="29"/>
      <c r="K217" s="29"/>
      <c r="L217" s="29"/>
      <c r="M217" s="29"/>
      <c r="N217" s="29"/>
      <c r="O217" s="35"/>
      <c r="P217" s="35"/>
    </row>
    <row r="218" spans="3:16" ht="18.600000000000001">
      <c r="C218" s="7"/>
      <c r="D218" s="7"/>
      <c r="E218" s="7"/>
      <c r="F218" s="7"/>
      <c r="G218" s="7"/>
      <c r="H218" s="7"/>
      <c r="I218" s="7"/>
      <c r="J218" s="7"/>
      <c r="K218" s="7"/>
      <c r="L218" s="7"/>
      <c r="M218" s="7"/>
      <c r="N218" s="7"/>
      <c r="O218" s="7"/>
      <c r="P218" s="7"/>
    </row>
    <row r="219" spans="3:16" ht="18.600000000000001">
      <c r="C219" s="29" t="s">
        <v>295</v>
      </c>
      <c r="D219" s="29"/>
      <c r="E219" s="29"/>
      <c r="F219" s="29"/>
      <c r="G219" s="29" t="s">
        <v>296</v>
      </c>
      <c r="H219" s="29"/>
      <c r="I219" s="29"/>
      <c r="J219" s="29"/>
      <c r="K219" s="29"/>
      <c r="L219" s="29"/>
      <c r="M219" s="29"/>
      <c r="N219" s="29"/>
      <c r="O219" s="35"/>
      <c r="P219" s="35"/>
    </row>
    <row r="220" spans="3:16" ht="18.600000000000001">
      <c r="C220" s="7"/>
      <c r="D220" s="7"/>
      <c r="E220" s="7"/>
      <c r="F220" s="7"/>
      <c r="G220" s="7"/>
      <c r="H220" s="7"/>
      <c r="I220" s="7"/>
      <c r="J220" s="7"/>
      <c r="K220" s="7"/>
      <c r="L220" s="7"/>
      <c r="M220" s="7"/>
      <c r="N220" s="7"/>
      <c r="O220" s="7"/>
      <c r="P220" s="7"/>
    </row>
    <row r="221" spans="3:16" ht="18.600000000000001">
      <c r="C221" s="29" t="s">
        <v>297</v>
      </c>
      <c r="D221" s="29"/>
      <c r="E221" s="29"/>
      <c r="F221" s="29"/>
      <c r="G221" s="29" t="s">
        <v>298</v>
      </c>
      <c r="H221" s="29"/>
      <c r="I221" s="29"/>
      <c r="J221" s="29"/>
      <c r="K221" s="29"/>
      <c r="L221" s="29"/>
      <c r="M221" s="29"/>
      <c r="N221" s="29"/>
      <c r="O221" s="35"/>
      <c r="P221" s="35"/>
    </row>
    <row r="222" spans="3:16" ht="18.600000000000001">
      <c r="C222" s="7"/>
      <c r="D222" s="7"/>
      <c r="E222" s="7"/>
      <c r="F222" s="7"/>
      <c r="G222" s="7"/>
      <c r="H222" s="7"/>
      <c r="I222" s="7"/>
      <c r="J222" s="7"/>
      <c r="K222" s="7"/>
      <c r="L222" s="7"/>
      <c r="M222" s="7"/>
      <c r="N222" s="7"/>
      <c r="O222" s="7"/>
      <c r="P222" s="7"/>
    </row>
    <row r="223" spans="3:16" ht="18.600000000000001">
      <c r="C223" s="29" t="s">
        <v>299</v>
      </c>
      <c r="D223" s="29"/>
      <c r="E223" s="29"/>
      <c r="F223" s="29"/>
      <c r="G223" s="29" t="s">
        <v>300</v>
      </c>
      <c r="H223" s="29"/>
      <c r="I223" s="29"/>
      <c r="J223" s="29"/>
      <c r="K223" s="29"/>
      <c r="L223" s="29"/>
      <c r="M223" s="29"/>
      <c r="N223" s="29"/>
      <c r="O223" s="35"/>
      <c r="P223" s="35"/>
    </row>
    <row r="224" spans="3:16" ht="18.600000000000001">
      <c r="C224" s="7"/>
      <c r="D224" s="7"/>
      <c r="E224" s="7"/>
      <c r="F224" s="7"/>
      <c r="G224" s="7"/>
      <c r="H224" s="7"/>
      <c r="I224" s="7"/>
      <c r="J224" s="7"/>
      <c r="K224" s="7"/>
      <c r="L224" s="7"/>
      <c r="M224" s="7"/>
      <c r="N224" s="7"/>
      <c r="O224" s="7"/>
      <c r="P224" s="7"/>
    </row>
    <row r="225" spans="3:16" ht="18.600000000000001">
      <c r="C225" s="29" t="s">
        <v>301</v>
      </c>
      <c r="D225" s="29"/>
      <c r="E225" s="29"/>
      <c r="F225" s="29"/>
      <c r="G225" s="29" t="s">
        <v>302</v>
      </c>
      <c r="H225" s="29"/>
      <c r="I225" s="29"/>
      <c r="J225" s="29"/>
      <c r="K225" s="29"/>
      <c r="L225" s="29"/>
      <c r="M225" s="29"/>
      <c r="N225" s="29"/>
      <c r="O225" s="35"/>
      <c r="P225" s="35"/>
    </row>
    <row r="226" spans="3:16" ht="18.600000000000001">
      <c r="C226" s="7"/>
      <c r="D226" s="7"/>
      <c r="E226" s="7"/>
      <c r="F226" s="7"/>
      <c r="G226" s="7"/>
      <c r="H226" s="7"/>
      <c r="I226" s="7"/>
      <c r="J226" s="7"/>
      <c r="K226" s="7"/>
      <c r="L226" s="7"/>
      <c r="M226" s="7"/>
      <c r="N226" s="7"/>
      <c r="O226" s="7"/>
      <c r="P226" s="7"/>
    </row>
    <row r="227" spans="3:16" ht="18.600000000000001">
      <c r="C227" s="29" t="s">
        <v>303</v>
      </c>
      <c r="D227" s="29"/>
      <c r="E227" s="29"/>
      <c r="F227" s="29"/>
      <c r="G227" s="29" t="s">
        <v>304</v>
      </c>
      <c r="H227" s="29"/>
      <c r="I227" s="29"/>
      <c r="J227" s="29"/>
      <c r="K227" s="29"/>
      <c r="L227" s="29"/>
      <c r="M227" s="29"/>
      <c r="N227" s="29"/>
      <c r="O227" s="35"/>
      <c r="P227" s="35"/>
    </row>
    <row r="228" spans="3:16" ht="18.600000000000001">
      <c r="C228" s="7"/>
      <c r="D228" s="7"/>
      <c r="E228" s="7"/>
      <c r="F228" s="7"/>
      <c r="G228" s="7"/>
      <c r="H228" s="7"/>
      <c r="I228" s="7"/>
      <c r="J228" s="7"/>
      <c r="K228" s="7"/>
      <c r="L228" s="7"/>
      <c r="M228" s="7"/>
      <c r="N228" s="7"/>
      <c r="O228" s="7"/>
      <c r="P228" s="7"/>
    </row>
    <row r="229" spans="3:16" ht="18.600000000000001">
      <c r="C229" s="29" t="s">
        <v>305</v>
      </c>
      <c r="D229" s="29"/>
      <c r="E229" s="29"/>
      <c r="F229" s="29"/>
      <c r="G229" s="29" t="s">
        <v>306</v>
      </c>
      <c r="H229" s="29"/>
      <c r="I229" s="29"/>
      <c r="J229" s="29"/>
      <c r="K229" s="29"/>
      <c r="L229" s="29"/>
      <c r="M229" s="29"/>
      <c r="N229" s="29"/>
      <c r="O229" s="35"/>
      <c r="P229" s="35"/>
    </row>
    <row r="230" spans="3:16" ht="18.600000000000001">
      <c r="C230" s="7"/>
      <c r="D230" s="7"/>
      <c r="E230" s="7"/>
      <c r="F230" s="7"/>
      <c r="G230" s="7"/>
      <c r="H230" s="7"/>
      <c r="I230" s="7"/>
      <c r="J230" s="7"/>
      <c r="K230" s="7"/>
      <c r="L230" s="7"/>
      <c r="M230" s="7"/>
      <c r="N230" s="7"/>
      <c r="O230" s="7"/>
      <c r="P230" s="7"/>
    </row>
    <row r="231" spans="3:16" ht="18.600000000000001">
      <c r="C231" s="29" t="s">
        <v>307</v>
      </c>
      <c r="D231" s="29"/>
      <c r="E231" s="29"/>
      <c r="F231" s="29"/>
      <c r="G231" s="29" t="s">
        <v>308</v>
      </c>
      <c r="H231" s="29"/>
      <c r="I231" s="29"/>
      <c r="J231" s="29"/>
      <c r="K231" s="29"/>
      <c r="L231" s="29"/>
      <c r="M231" s="29"/>
      <c r="N231" s="29"/>
      <c r="O231" s="35"/>
      <c r="P231" s="35"/>
    </row>
    <row r="232" spans="3:16" ht="18.600000000000001">
      <c r="C232" s="7"/>
      <c r="D232" s="7"/>
      <c r="E232" s="7"/>
      <c r="F232" s="7"/>
      <c r="G232" s="7"/>
      <c r="H232" s="7"/>
      <c r="I232" s="7"/>
      <c r="J232" s="7"/>
      <c r="K232" s="7"/>
      <c r="L232" s="7"/>
      <c r="M232" s="7"/>
      <c r="N232" s="7"/>
      <c r="O232" s="7"/>
      <c r="P232" s="7"/>
    </row>
    <row r="233" spans="3:16" ht="18.600000000000001">
      <c r="C233" s="29" t="s">
        <v>309</v>
      </c>
      <c r="D233" s="29"/>
      <c r="E233" s="29"/>
      <c r="F233" s="29"/>
      <c r="G233" s="29" t="s">
        <v>310</v>
      </c>
      <c r="H233" s="29"/>
      <c r="I233" s="29"/>
      <c r="J233" s="29"/>
      <c r="K233" s="29"/>
      <c r="L233" s="29"/>
      <c r="M233" s="29"/>
      <c r="N233" s="29"/>
      <c r="O233" s="35"/>
      <c r="P233" s="35"/>
    </row>
    <row r="234" spans="3:16" ht="18.600000000000001">
      <c r="C234" s="7"/>
      <c r="D234" s="7"/>
      <c r="E234" s="7"/>
      <c r="F234" s="7"/>
      <c r="G234" s="7"/>
      <c r="H234" s="7"/>
      <c r="I234" s="7"/>
      <c r="J234" s="7"/>
      <c r="K234" s="7"/>
      <c r="L234" s="7"/>
      <c r="M234" s="7"/>
      <c r="N234" s="7"/>
      <c r="O234" s="7"/>
      <c r="P234" s="7"/>
    </row>
    <row r="235" spans="3:16" ht="18.600000000000001">
      <c r="C235" s="29" t="s">
        <v>311</v>
      </c>
      <c r="D235" s="29"/>
      <c r="E235" s="29"/>
      <c r="F235" s="29"/>
      <c r="G235" s="29" t="s">
        <v>312</v>
      </c>
      <c r="H235" s="29"/>
      <c r="I235" s="29"/>
      <c r="J235" s="29"/>
      <c r="K235" s="29"/>
      <c r="L235" s="29"/>
      <c r="M235" s="29"/>
      <c r="N235" s="29"/>
      <c r="O235" s="35"/>
      <c r="P235" s="35"/>
    </row>
    <row r="236" spans="3:16" ht="18.600000000000001">
      <c r="C236" s="7"/>
      <c r="D236" s="7"/>
      <c r="E236" s="7"/>
      <c r="F236" s="7"/>
      <c r="G236" s="7"/>
      <c r="H236" s="7"/>
      <c r="I236" s="7"/>
      <c r="J236" s="7"/>
      <c r="K236" s="7"/>
      <c r="L236" s="7"/>
      <c r="M236" s="7"/>
      <c r="N236" s="7"/>
      <c r="O236" s="7"/>
      <c r="P236" s="7"/>
    </row>
    <row r="237" spans="3:16" ht="18.600000000000001">
      <c r="C237" s="29" t="s">
        <v>313</v>
      </c>
      <c r="D237" s="29"/>
      <c r="E237" s="29"/>
      <c r="F237" s="29"/>
      <c r="G237" s="29" t="s">
        <v>314</v>
      </c>
      <c r="H237" s="29"/>
      <c r="I237" s="29"/>
      <c r="J237" s="29"/>
      <c r="K237" s="29"/>
      <c r="L237" s="29"/>
      <c r="M237" s="29"/>
      <c r="N237" s="29"/>
      <c r="O237" s="35"/>
      <c r="P237" s="35"/>
    </row>
    <row r="238" spans="3:16" ht="18.600000000000001">
      <c r="C238" s="7"/>
      <c r="D238" s="7"/>
      <c r="E238" s="7"/>
      <c r="F238" s="7"/>
      <c r="G238" s="7"/>
      <c r="H238" s="7"/>
      <c r="I238" s="7"/>
      <c r="J238" s="7"/>
      <c r="K238" s="7"/>
      <c r="L238" s="7"/>
      <c r="M238" s="7"/>
      <c r="N238" s="7"/>
      <c r="O238" s="7"/>
      <c r="P238" s="7"/>
    </row>
    <row r="239" spans="3:16" ht="18.600000000000001">
      <c r="C239" s="29"/>
      <c r="D239" s="29"/>
      <c r="E239" s="29"/>
      <c r="F239" s="29"/>
      <c r="G239" s="29"/>
      <c r="H239" s="29"/>
      <c r="I239" s="29"/>
      <c r="J239" s="29"/>
      <c r="K239" s="29"/>
      <c r="L239" s="29"/>
      <c r="M239" s="29"/>
      <c r="N239" s="29"/>
      <c r="O239" s="35"/>
      <c r="P239" s="35"/>
    </row>
  </sheetData>
  <hyperlinks>
    <hyperlink ref="A4" location="'ÍNDICE REMISSIVO'!A1" display="Índice" xr:uid="{B486C2CD-0946-4A9A-8CE5-8432ECFAB488}"/>
    <hyperlink ref="F1" location="ÍNDICE!A1" display="Índice" xr:uid="{7636E56F-61E2-45A0-9A94-E7E5FBF76C83}"/>
    <hyperlink ref="G1" location="'TEMAS MATERIAIS'!A1" display="Temas materiais" xr:uid="{DF98B14F-D46A-4E73-B7F1-373269AD9BBB}"/>
    <hyperlink ref="H1" location="AMBIENTAL!A1" display="Ambiental" xr:uid="{87B83C4A-2F6E-426E-8648-89685B051E3E}"/>
    <hyperlink ref="I1" location="ECONÔMICO!A1" display="Econômico " xr:uid="{32E48642-DF38-4858-A202-1BDF877658AF}"/>
    <hyperlink ref="J1" location="GOVERNANÇA!A1" display="Governança " xr:uid="{C6FFEEE7-B231-43E1-9A1B-035A718AB432}"/>
    <hyperlink ref="L1" location="GRI!A1" display="GRI" xr:uid="{89A05D3E-0875-48A7-A74D-0F64B623E2D8}"/>
    <hyperlink ref="M1" location="SASB!A1" display="SASB" xr:uid="{047DC10F-A63F-4989-8FD0-4465004BE458}"/>
    <hyperlink ref="K1" location="SOCIAL!A1" display="Social " xr:uid="{4DFC1679-4850-4870-9699-ED68FF37C86F}"/>
    <hyperlink ref="B1" location="INTRODUÇÃO!A1" display="INTRODUÇÃO!A1" xr:uid="{757C5547-29E3-4A5E-BB28-54A70BFE5979}"/>
  </hyperlinks>
  <pageMargins left="0.511811024" right="0.511811024" top="0.78740157499999996" bottom="0.78740157499999996" header="0.31496062000000002" footer="0.31496062000000002"/>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DEE40-D85C-4FE3-83A3-2C9638BE3DAB}">
  <dimension ref="A1:S86"/>
  <sheetViews>
    <sheetView showGridLines="0" showRowColHeaders="0" topLeftCell="A16" zoomScale="80" zoomScaleNormal="80" workbookViewId="0">
      <selection activeCell="G49" sqref="G49:M49"/>
    </sheetView>
  </sheetViews>
  <sheetFormatPr defaultRowHeight="14.45"/>
  <cols>
    <col min="1" max="1" width="2.85546875" customWidth="1"/>
    <col min="2" max="2" width="7.85546875" customWidth="1"/>
    <col min="5" max="5" width="2.28515625" customWidth="1"/>
    <col min="6" max="13" width="22.42578125" customWidth="1"/>
  </cols>
  <sheetData>
    <row r="1" spans="1:19" ht="45.95" customHeight="1">
      <c r="A1" s="49"/>
      <c r="B1" s="2" t="e" vm="1">
        <v>#VALUE!</v>
      </c>
      <c r="C1" s="2"/>
      <c r="D1" s="2"/>
      <c r="E1" s="2"/>
      <c r="F1" s="47" t="s">
        <v>0</v>
      </c>
      <c r="G1" s="47" t="s">
        <v>1</v>
      </c>
      <c r="H1" s="47" t="s">
        <v>2</v>
      </c>
      <c r="I1" s="47" t="s">
        <v>3</v>
      </c>
      <c r="J1" s="47" t="s">
        <v>4</v>
      </c>
      <c r="K1" s="47" t="s">
        <v>5</v>
      </c>
      <c r="L1" s="47" t="s">
        <v>6</v>
      </c>
      <c r="M1" s="48" t="s">
        <v>7</v>
      </c>
      <c r="N1" s="2"/>
    </row>
    <row r="2" spans="1:19" ht="18.600000000000001">
      <c r="A2" s="3"/>
      <c r="B2" s="3"/>
      <c r="C2" s="3"/>
      <c r="D2" s="3"/>
      <c r="E2" s="3"/>
      <c r="F2" s="15"/>
      <c r="G2" s="15"/>
      <c r="H2" s="15"/>
      <c r="I2" s="15"/>
      <c r="J2" s="15"/>
      <c r="K2" s="15"/>
      <c r="L2" s="15"/>
      <c r="M2" s="15"/>
      <c r="N2" s="3"/>
    </row>
    <row r="3" spans="1:19" ht="21">
      <c r="A3" s="3"/>
      <c r="C3" s="13" t="s">
        <v>8</v>
      </c>
      <c r="D3" s="10"/>
      <c r="E3" s="10"/>
      <c r="F3" s="10"/>
      <c r="G3" s="10"/>
      <c r="H3" s="10"/>
      <c r="I3" s="10"/>
      <c r="J3" s="10"/>
      <c r="K3" s="10"/>
      <c r="L3" s="10"/>
      <c r="M3" s="10"/>
      <c r="N3" s="10"/>
      <c r="S3" s="21"/>
    </row>
    <row r="4" spans="1:19" ht="9.6" customHeight="1">
      <c r="A4" s="5" t="s">
        <v>0</v>
      </c>
      <c r="B4" s="6">
        <v>3</v>
      </c>
      <c r="C4" s="4"/>
    </row>
    <row r="5" spans="1:19" ht="31.5" customHeight="1">
      <c r="A5" s="3"/>
      <c r="D5" s="37" t="s">
        <v>329</v>
      </c>
      <c r="E5" s="36"/>
      <c r="F5" s="36"/>
      <c r="G5" s="8"/>
      <c r="H5" s="8"/>
      <c r="I5" s="8"/>
      <c r="J5" s="8"/>
      <c r="K5" s="8"/>
      <c r="L5" s="8"/>
      <c r="M5" s="8"/>
      <c r="N5" s="8"/>
    </row>
    <row r="6" spans="1:19" ht="9" customHeight="1">
      <c r="A6" s="3"/>
      <c r="C6" s="26"/>
      <c r="D6" s="8"/>
      <c r="E6" s="8"/>
      <c r="F6" s="8"/>
      <c r="G6" s="8"/>
      <c r="H6" s="8"/>
      <c r="I6" s="8"/>
      <c r="J6" s="8"/>
      <c r="K6" s="8"/>
      <c r="L6" s="8"/>
      <c r="M6" s="8"/>
      <c r="N6" s="8"/>
    </row>
    <row r="7" spans="1:19" ht="18.95" thickBot="1">
      <c r="A7" s="3"/>
      <c r="B7" s="7"/>
      <c r="C7" s="30" t="s">
        <v>68</v>
      </c>
      <c r="D7" s="30"/>
      <c r="E7" s="30"/>
      <c r="F7" s="30"/>
      <c r="G7" s="30" t="s">
        <v>69</v>
      </c>
      <c r="H7" s="30"/>
      <c r="I7" s="30"/>
      <c r="J7" s="30"/>
      <c r="K7" s="30"/>
      <c r="L7" s="30"/>
      <c r="M7" s="30"/>
      <c r="N7" s="30"/>
      <c r="O7" s="20"/>
      <c r="P7" s="20"/>
      <c r="Q7" s="20"/>
      <c r="R7" s="20"/>
    </row>
    <row r="8" spans="1:19">
      <c r="A8" s="5"/>
      <c r="C8" s="31"/>
      <c r="D8" s="31"/>
      <c r="E8" s="31"/>
      <c r="F8" s="31"/>
      <c r="G8" s="42"/>
      <c r="H8" s="42"/>
      <c r="I8" s="31"/>
      <c r="J8" s="31"/>
      <c r="K8" s="31"/>
      <c r="L8" s="31"/>
      <c r="M8" s="31"/>
      <c r="N8" s="31"/>
      <c r="O8" s="31"/>
      <c r="P8" s="31"/>
    </row>
    <row r="9" spans="1:19" ht="18.600000000000001">
      <c r="A9" s="3"/>
      <c r="B9" s="7"/>
      <c r="C9" s="29" t="s">
        <v>330</v>
      </c>
      <c r="D9" s="29"/>
      <c r="E9" s="29"/>
      <c r="F9" s="29"/>
      <c r="G9" s="29" t="s">
        <v>331</v>
      </c>
      <c r="H9" s="29"/>
      <c r="I9" s="29"/>
      <c r="J9" s="29"/>
      <c r="K9" s="29"/>
      <c r="L9" s="29"/>
      <c r="M9" s="29"/>
      <c r="N9" s="29"/>
      <c r="Q9" s="20"/>
      <c r="R9" s="20"/>
    </row>
    <row r="10" spans="1:19" ht="18">
      <c r="A10" s="5"/>
      <c r="C10" s="31"/>
      <c r="D10" s="31"/>
      <c r="E10" s="31"/>
      <c r="F10" s="31"/>
      <c r="G10" s="31"/>
      <c r="H10" s="31"/>
      <c r="I10" s="31"/>
      <c r="J10" s="31"/>
      <c r="K10" s="31"/>
      <c r="L10" s="31"/>
      <c r="M10" s="31"/>
      <c r="N10" s="31"/>
      <c r="O10" s="31"/>
      <c r="P10" s="31"/>
      <c r="S10" s="25"/>
    </row>
    <row r="11" spans="1:19" ht="18.600000000000001">
      <c r="A11" s="5"/>
      <c r="C11" s="29" t="s">
        <v>332</v>
      </c>
      <c r="D11" s="29"/>
      <c r="E11" s="29"/>
      <c r="F11" s="29"/>
      <c r="G11" s="29" t="s">
        <v>333</v>
      </c>
      <c r="H11" s="29"/>
      <c r="I11" s="29"/>
      <c r="J11" s="29"/>
      <c r="K11" s="29"/>
      <c r="L11" s="29"/>
      <c r="M11" s="29"/>
      <c r="N11" s="29"/>
    </row>
    <row r="12" spans="1:19" ht="6.95" customHeight="1">
      <c r="A12" s="3"/>
      <c r="B12" s="7"/>
      <c r="C12" s="31"/>
      <c r="D12" s="31"/>
      <c r="E12" s="31"/>
      <c r="F12" s="31"/>
      <c r="G12" s="31"/>
      <c r="H12" s="31"/>
      <c r="I12" s="31"/>
      <c r="J12" s="31"/>
      <c r="K12" s="31"/>
      <c r="L12" s="31"/>
      <c r="M12" s="31"/>
      <c r="N12" s="31"/>
      <c r="O12" s="31"/>
      <c r="P12" s="31"/>
      <c r="Q12" s="20"/>
      <c r="R12" s="20"/>
    </row>
    <row r="13" spans="1:19" ht="36.6" customHeight="1">
      <c r="A13" s="5"/>
      <c r="C13" s="29" t="s">
        <v>334</v>
      </c>
      <c r="D13" s="29"/>
      <c r="E13" s="29"/>
      <c r="F13" s="29"/>
      <c r="G13" s="493" t="s">
        <v>335</v>
      </c>
      <c r="H13" s="493"/>
      <c r="I13" s="493"/>
      <c r="J13" s="493"/>
      <c r="K13" s="493"/>
      <c r="L13" s="493"/>
      <c r="M13" s="493"/>
      <c r="N13" s="45"/>
    </row>
    <row r="14" spans="1:19" ht="9.9499999999999993" customHeight="1">
      <c r="A14" s="3"/>
      <c r="B14" s="7"/>
      <c r="C14" s="31"/>
      <c r="D14" s="31"/>
      <c r="E14" s="31"/>
      <c r="F14" s="31"/>
      <c r="G14" s="31"/>
      <c r="H14" s="31"/>
      <c r="I14" s="31"/>
      <c r="J14" s="31"/>
      <c r="K14" s="31"/>
      <c r="L14" s="31"/>
      <c r="M14" s="31"/>
      <c r="N14" s="31"/>
      <c r="O14" s="33"/>
      <c r="P14" s="33"/>
      <c r="Q14" s="20"/>
      <c r="R14" s="20"/>
    </row>
    <row r="15" spans="1:19" ht="36.6" customHeight="1">
      <c r="A15" s="5"/>
      <c r="C15" s="29" t="s">
        <v>336</v>
      </c>
      <c r="D15" s="29"/>
      <c r="E15" s="29"/>
      <c r="F15" s="29"/>
      <c r="G15" s="491" t="s">
        <v>337</v>
      </c>
      <c r="H15" s="491"/>
      <c r="I15" s="491"/>
      <c r="J15" s="491"/>
      <c r="K15" s="491"/>
      <c r="L15" s="491"/>
      <c r="M15" s="491"/>
      <c r="N15" s="32"/>
    </row>
    <row r="16" spans="1:19">
      <c r="A16" s="5"/>
      <c r="C16" s="31"/>
      <c r="D16" s="31"/>
      <c r="E16" s="31"/>
      <c r="F16" s="31"/>
      <c r="G16" s="31"/>
      <c r="H16" s="31"/>
      <c r="I16" s="31"/>
      <c r="J16" s="31"/>
      <c r="K16" s="31"/>
      <c r="L16" s="31"/>
      <c r="M16" s="31"/>
      <c r="N16" s="31"/>
      <c r="O16" s="43"/>
      <c r="P16" s="43"/>
    </row>
    <row r="17" spans="1:18" ht="18.600000000000001">
      <c r="A17" s="3"/>
      <c r="B17" s="7"/>
      <c r="C17" s="29" t="s">
        <v>338</v>
      </c>
      <c r="D17" s="29"/>
      <c r="E17" s="29"/>
      <c r="F17" s="29"/>
      <c r="G17" s="29" t="s">
        <v>339</v>
      </c>
      <c r="H17" s="29"/>
      <c r="I17" s="29"/>
      <c r="J17" s="29"/>
      <c r="K17" s="29"/>
      <c r="L17" s="29"/>
      <c r="M17" s="29"/>
      <c r="N17" s="29"/>
      <c r="Q17" s="20"/>
      <c r="R17" s="20"/>
    </row>
    <row r="18" spans="1:18">
      <c r="A18" s="5"/>
      <c r="C18" s="31"/>
      <c r="D18" s="31"/>
      <c r="E18" s="31"/>
      <c r="F18" s="31"/>
      <c r="G18" s="31"/>
      <c r="H18" s="31"/>
      <c r="I18" s="31"/>
      <c r="J18" s="31"/>
      <c r="K18" s="31"/>
      <c r="L18" s="31"/>
      <c r="M18" s="31"/>
      <c r="N18" s="31"/>
      <c r="O18" s="31"/>
      <c r="P18" s="31"/>
    </row>
    <row r="19" spans="1:18" ht="48" customHeight="1">
      <c r="A19" s="3"/>
      <c r="B19" s="7"/>
      <c r="C19" s="29" t="s">
        <v>340</v>
      </c>
      <c r="D19" s="29"/>
      <c r="E19" s="29"/>
      <c r="F19" s="29"/>
      <c r="G19" s="491" t="s">
        <v>341</v>
      </c>
      <c r="H19" s="491"/>
      <c r="I19" s="491"/>
      <c r="J19" s="491"/>
      <c r="K19" s="491"/>
      <c r="L19" s="491"/>
      <c r="M19" s="491"/>
      <c r="N19" s="29"/>
      <c r="Q19" s="20"/>
      <c r="R19" s="20"/>
    </row>
    <row r="20" spans="1:18">
      <c r="A20" s="5"/>
      <c r="C20" s="31"/>
      <c r="D20" s="31"/>
      <c r="E20" s="31"/>
      <c r="F20" s="31"/>
      <c r="G20" s="31"/>
      <c r="H20" s="31"/>
      <c r="I20" s="31"/>
      <c r="J20" s="31"/>
      <c r="K20" s="31"/>
      <c r="L20" s="31"/>
      <c r="M20" s="31"/>
      <c r="N20" s="31"/>
      <c r="O20" s="31"/>
      <c r="P20" s="31"/>
    </row>
    <row r="21" spans="1:18" s="46" customFormat="1" ht="15" customHeight="1">
      <c r="C21" s="29" t="s">
        <v>342</v>
      </c>
      <c r="D21" s="29"/>
      <c r="E21" s="29"/>
      <c r="F21" s="29"/>
      <c r="G21" s="29" t="s">
        <v>343</v>
      </c>
      <c r="H21" s="29"/>
      <c r="I21" s="29"/>
      <c r="J21" s="29"/>
      <c r="K21" s="29"/>
      <c r="L21" s="29"/>
      <c r="M21" s="29"/>
      <c r="N21" s="29"/>
      <c r="Q21" s="17"/>
      <c r="R21" s="17"/>
    </row>
    <row r="22" spans="1:18" s="46" customFormat="1" ht="15" customHeight="1">
      <c r="C22" s="33"/>
      <c r="D22" s="33"/>
      <c r="E22" s="33"/>
      <c r="F22" s="33"/>
      <c r="G22" s="33"/>
      <c r="H22" s="33"/>
      <c r="I22" s="33"/>
      <c r="J22" s="33"/>
      <c r="K22" s="33"/>
      <c r="L22" s="33"/>
      <c r="M22" s="33"/>
      <c r="N22" s="33"/>
      <c r="O22" s="33"/>
      <c r="P22" s="33"/>
      <c r="Q22" s="17"/>
      <c r="R22" s="17"/>
    </row>
    <row r="23" spans="1:18" s="46" customFormat="1" ht="15" customHeight="1">
      <c r="C23" s="29" t="s">
        <v>344</v>
      </c>
      <c r="D23" s="29"/>
      <c r="E23" s="29"/>
      <c r="F23" s="29"/>
      <c r="G23" s="29" t="s">
        <v>345</v>
      </c>
      <c r="H23" s="29"/>
      <c r="I23" s="29"/>
      <c r="J23" s="29"/>
      <c r="K23" s="29"/>
      <c r="L23" s="29"/>
      <c r="M23" s="29"/>
      <c r="N23" s="29"/>
      <c r="Q23" s="17"/>
      <c r="R23" s="17"/>
    </row>
    <row r="24" spans="1:18" s="46" customFormat="1" ht="15" customHeight="1">
      <c r="C24" s="33"/>
      <c r="D24" s="33"/>
      <c r="E24" s="33"/>
      <c r="F24" s="33"/>
      <c r="G24" s="33"/>
      <c r="H24" s="33"/>
      <c r="I24" s="33"/>
      <c r="J24" s="33"/>
      <c r="K24" s="33"/>
      <c r="L24" s="33"/>
      <c r="M24" s="33"/>
      <c r="N24" s="33"/>
      <c r="O24" s="33"/>
      <c r="P24" s="33"/>
    </row>
    <row r="25" spans="1:18" s="46" customFormat="1" ht="15" customHeight="1">
      <c r="C25" s="29" t="s">
        <v>346</v>
      </c>
      <c r="D25" s="29"/>
      <c r="E25" s="29"/>
      <c r="F25" s="29"/>
      <c r="G25" s="29" t="s">
        <v>347</v>
      </c>
      <c r="H25" s="29"/>
      <c r="I25" s="29"/>
      <c r="J25" s="29"/>
      <c r="K25" s="29"/>
      <c r="L25" s="29"/>
      <c r="M25" s="29"/>
      <c r="N25" s="29"/>
    </row>
    <row r="26" spans="1:18" s="46" customFormat="1" ht="15" customHeight="1">
      <c r="C26" s="33"/>
      <c r="D26" s="33"/>
      <c r="E26" s="33"/>
      <c r="F26" s="33"/>
      <c r="G26" s="33"/>
      <c r="H26" s="33"/>
      <c r="I26" s="33"/>
      <c r="J26" s="33"/>
      <c r="K26" s="33"/>
      <c r="L26" s="33"/>
      <c r="M26" s="33"/>
      <c r="N26" s="33"/>
      <c r="O26" s="33"/>
      <c r="P26" s="33"/>
    </row>
    <row r="27" spans="1:18" s="46" customFormat="1" ht="15" customHeight="1">
      <c r="C27" s="29" t="s">
        <v>348</v>
      </c>
      <c r="D27" s="29"/>
      <c r="E27" s="29"/>
      <c r="F27" s="29"/>
      <c r="G27" s="29" t="s">
        <v>349</v>
      </c>
      <c r="H27" s="29"/>
      <c r="I27" s="29"/>
      <c r="J27" s="29"/>
      <c r="K27" s="29"/>
      <c r="L27" s="29"/>
      <c r="M27" s="29"/>
      <c r="N27" s="29"/>
    </row>
    <row r="28" spans="1:18" s="46" customFormat="1" ht="15" customHeight="1">
      <c r="C28" s="33"/>
      <c r="D28" s="33"/>
      <c r="E28" s="33"/>
      <c r="F28" s="33"/>
      <c r="G28" s="33"/>
      <c r="H28" s="33"/>
      <c r="I28" s="33"/>
      <c r="J28" s="33"/>
      <c r="K28" s="33"/>
      <c r="L28" s="33"/>
      <c r="M28" s="33"/>
      <c r="N28" s="33"/>
      <c r="O28" s="33"/>
      <c r="P28" s="33"/>
    </row>
    <row r="29" spans="1:18" s="46" customFormat="1" ht="15" customHeight="1">
      <c r="C29" s="29" t="s">
        <v>350</v>
      </c>
      <c r="D29" s="29"/>
      <c r="E29" s="29"/>
      <c r="F29" s="29"/>
      <c r="G29" s="29" t="s">
        <v>351</v>
      </c>
      <c r="H29" s="29"/>
      <c r="I29" s="29"/>
      <c r="J29" s="29"/>
      <c r="K29" s="29"/>
      <c r="L29" s="29"/>
      <c r="M29" s="29"/>
      <c r="N29" s="29"/>
    </row>
    <row r="30" spans="1:18">
      <c r="C30" s="31"/>
      <c r="D30" s="31"/>
      <c r="E30" s="31"/>
      <c r="F30" s="31"/>
      <c r="G30" s="31"/>
      <c r="H30" s="31"/>
      <c r="I30" s="31"/>
      <c r="J30" s="31"/>
      <c r="K30" s="31"/>
      <c r="L30" s="31"/>
      <c r="M30" s="31"/>
      <c r="N30" s="31"/>
      <c r="O30" s="31"/>
      <c r="P30" s="31"/>
    </row>
    <row r="31" spans="1:18" ht="36.6" customHeight="1">
      <c r="C31" s="29" t="s">
        <v>352</v>
      </c>
      <c r="D31" s="29"/>
      <c r="E31" s="29"/>
      <c r="F31" s="29"/>
      <c r="G31" s="491" t="s">
        <v>353</v>
      </c>
      <c r="H31" s="491"/>
      <c r="I31" s="491"/>
      <c r="J31" s="491"/>
      <c r="K31" s="491"/>
      <c r="L31" s="491"/>
      <c r="M31" s="491"/>
      <c r="N31" s="29"/>
    </row>
    <row r="32" spans="1:18">
      <c r="C32" s="31"/>
      <c r="D32" s="31"/>
      <c r="E32" s="31"/>
      <c r="F32" s="31"/>
      <c r="G32" s="31"/>
      <c r="H32" s="31"/>
      <c r="I32" s="31"/>
      <c r="J32" s="31"/>
      <c r="K32" s="31"/>
      <c r="L32" s="31"/>
      <c r="M32" s="31"/>
      <c r="N32" s="31"/>
      <c r="O32" s="31"/>
      <c r="P32" s="31"/>
    </row>
    <row r="33" spans="3:16" ht="18.600000000000001">
      <c r="C33" s="29" t="s">
        <v>354</v>
      </c>
      <c r="D33" s="29"/>
      <c r="E33" s="29"/>
      <c r="F33" s="29"/>
      <c r="G33" s="29" t="s">
        <v>355</v>
      </c>
      <c r="H33" s="29"/>
      <c r="I33" s="29"/>
      <c r="J33" s="29"/>
      <c r="K33" s="29"/>
      <c r="L33" s="29"/>
      <c r="M33" s="29"/>
      <c r="N33" s="29"/>
    </row>
    <row r="34" spans="3:16" ht="14.45" customHeight="1">
      <c r="C34" s="31"/>
      <c r="D34" s="31"/>
      <c r="E34" s="31"/>
      <c r="F34" s="31"/>
      <c r="G34" s="31"/>
      <c r="H34" s="31"/>
      <c r="I34" s="31"/>
      <c r="J34" s="31"/>
      <c r="K34" s="31"/>
      <c r="L34" s="31"/>
      <c r="M34" s="31"/>
      <c r="N34" s="31"/>
      <c r="O34" s="31"/>
      <c r="P34" s="31"/>
    </row>
    <row r="35" spans="3:16" ht="40.5" customHeight="1">
      <c r="C35" s="29" t="s">
        <v>356</v>
      </c>
      <c r="D35" s="29"/>
      <c r="E35" s="29"/>
      <c r="F35" s="29"/>
      <c r="G35" s="491" t="s">
        <v>357</v>
      </c>
      <c r="H35" s="491"/>
      <c r="I35" s="491"/>
      <c r="J35" s="491"/>
      <c r="K35" s="491"/>
      <c r="L35" s="491"/>
      <c r="M35" s="491"/>
      <c r="N35" s="29"/>
    </row>
    <row r="36" spans="3:16">
      <c r="C36" s="31"/>
      <c r="D36" s="31"/>
      <c r="E36" s="31"/>
      <c r="F36" s="31"/>
      <c r="G36" s="31"/>
      <c r="H36" s="31"/>
      <c r="I36" s="31"/>
      <c r="J36" s="31"/>
      <c r="K36" s="31"/>
      <c r="L36" s="31"/>
      <c r="M36" s="31"/>
      <c r="N36" s="31"/>
      <c r="O36" s="31"/>
      <c r="P36" s="31"/>
    </row>
    <row r="37" spans="3:16" ht="37.5" customHeight="1">
      <c r="C37" s="29" t="s">
        <v>358</v>
      </c>
      <c r="D37" s="29"/>
      <c r="E37" s="29"/>
      <c r="F37" s="29"/>
      <c r="G37" s="491" t="s">
        <v>359</v>
      </c>
      <c r="H37" s="491"/>
      <c r="I37" s="491"/>
      <c r="J37" s="491"/>
      <c r="K37" s="491"/>
      <c r="L37" s="491"/>
      <c r="M37" s="491"/>
      <c r="N37" s="29"/>
    </row>
    <row r="38" spans="3:16">
      <c r="C38" s="31"/>
      <c r="D38" s="31"/>
      <c r="E38" s="31"/>
      <c r="F38" s="31"/>
      <c r="G38" s="31"/>
      <c r="H38" s="31"/>
      <c r="I38" s="31"/>
      <c r="J38" s="31"/>
      <c r="K38" s="31"/>
      <c r="L38" s="31"/>
      <c r="M38" s="31"/>
      <c r="N38" s="31"/>
      <c r="O38" s="44"/>
      <c r="P38" s="44"/>
    </row>
    <row r="39" spans="3:16" ht="18.600000000000001">
      <c r="C39" s="29" t="s">
        <v>360</v>
      </c>
      <c r="D39" s="29"/>
      <c r="E39" s="29"/>
      <c r="F39" s="29"/>
      <c r="G39" s="29" t="s">
        <v>361</v>
      </c>
      <c r="H39" s="29"/>
      <c r="I39" s="29"/>
      <c r="J39" s="29"/>
      <c r="K39" s="29"/>
      <c r="L39" s="29"/>
      <c r="M39" s="29"/>
      <c r="N39" s="29"/>
    </row>
    <row r="40" spans="3:16">
      <c r="C40" s="31"/>
      <c r="D40" s="31"/>
      <c r="E40" s="31"/>
      <c r="F40" s="31"/>
      <c r="G40" s="31"/>
      <c r="H40" s="31"/>
      <c r="I40" s="31"/>
      <c r="J40" s="31"/>
      <c r="K40" s="31"/>
      <c r="L40" s="31"/>
      <c r="M40" s="31"/>
      <c r="N40" s="31"/>
      <c r="O40" s="31"/>
      <c r="P40" s="31"/>
    </row>
    <row r="41" spans="3:16" ht="41.1" customHeight="1">
      <c r="C41" s="29" t="s">
        <v>362</v>
      </c>
      <c r="D41" s="29"/>
      <c r="E41" s="29"/>
      <c r="F41" s="29"/>
      <c r="G41" s="491" t="s">
        <v>363</v>
      </c>
      <c r="H41" s="491"/>
      <c r="I41" s="491"/>
      <c r="J41" s="491"/>
      <c r="K41" s="491"/>
      <c r="L41" s="491"/>
      <c r="M41" s="491"/>
      <c r="N41" s="29"/>
    </row>
    <row r="42" spans="3:16">
      <c r="C42" s="31"/>
      <c r="D42" s="31"/>
      <c r="E42" s="31"/>
      <c r="F42" s="31"/>
      <c r="G42" s="31"/>
      <c r="H42" s="31"/>
      <c r="I42" s="31"/>
      <c r="J42" s="31"/>
      <c r="K42" s="31"/>
      <c r="L42" s="31"/>
      <c r="M42" s="31"/>
      <c r="N42" s="31"/>
      <c r="O42" s="31"/>
      <c r="P42" s="31"/>
    </row>
    <row r="43" spans="3:16" ht="42" customHeight="1">
      <c r="C43" s="29" t="s">
        <v>364</v>
      </c>
      <c r="D43" s="29"/>
      <c r="E43" s="29"/>
      <c r="F43" s="29"/>
      <c r="G43" s="493" t="s">
        <v>365</v>
      </c>
      <c r="H43" s="493"/>
      <c r="I43" s="493"/>
      <c r="J43" s="493"/>
      <c r="K43" s="493"/>
      <c r="L43" s="493"/>
      <c r="M43" s="493"/>
      <c r="N43" s="29"/>
    </row>
    <row r="44" spans="3:16">
      <c r="C44" s="31"/>
      <c r="D44" s="31"/>
      <c r="E44" s="31"/>
      <c r="F44" s="31"/>
      <c r="G44" s="31"/>
      <c r="H44" s="31"/>
      <c r="I44" s="31"/>
      <c r="J44" s="31"/>
      <c r="K44" s="31"/>
      <c r="L44" s="31"/>
      <c r="M44" s="31"/>
      <c r="N44" s="31"/>
      <c r="O44" s="31"/>
      <c r="P44" s="31"/>
    </row>
    <row r="45" spans="3:16" ht="18.600000000000001">
      <c r="C45" s="29" t="s">
        <v>366</v>
      </c>
      <c r="D45" s="29"/>
      <c r="E45" s="29"/>
      <c r="F45" s="29"/>
      <c r="G45" s="29" t="s">
        <v>367</v>
      </c>
      <c r="H45" s="29"/>
      <c r="I45" s="29"/>
      <c r="J45" s="29"/>
      <c r="K45" s="29"/>
      <c r="L45" s="29"/>
      <c r="M45" s="29"/>
      <c r="N45" s="29"/>
    </row>
    <row r="46" spans="3:16">
      <c r="C46" s="31"/>
      <c r="D46" s="31"/>
      <c r="E46" s="31"/>
      <c r="F46" s="31"/>
      <c r="G46" s="31"/>
      <c r="H46" s="31"/>
      <c r="I46" s="31"/>
      <c r="J46" s="31"/>
      <c r="K46" s="31"/>
      <c r="L46" s="31"/>
      <c r="M46" s="31"/>
      <c r="N46" s="31"/>
      <c r="O46" s="31"/>
      <c r="P46" s="31"/>
    </row>
    <row r="47" spans="3:16" ht="18.600000000000001">
      <c r="C47" s="29" t="s">
        <v>368</v>
      </c>
      <c r="D47" s="29"/>
      <c r="E47" s="29"/>
      <c r="F47" s="29"/>
      <c r="G47" s="29" t="s">
        <v>333</v>
      </c>
      <c r="H47" s="29"/>
      <c r="I47" s="29"/>
      <c r="J47" s="29"/>
      <c r="K47" s="29"/>
      <c r="L47" s="29"/>
      <c r="M47" s="29"/>
      <c r="N47" s="29"/>
    </row>
    <row r="48" spans="3:16">
      <c r="C48" s="31"/>
      <c r="D48" s="31"/>
      <c r="E48" s="31"/>
      <c r="F48" s="31"/>
      <c r="G48" s="31"/>
      <c r="H48" s="31"/>
      <c r="I48" s="31"/>
      <c r="J48" s="31"/>
      <c r="K48" s="31"/>
      <c r="L48" s="31"/>
      <c r="M48" s="31"/>
      <c r="N48" s="31"/>
      <c r="O48" s="31"/>
      <c r="P48" s="31"/>
    </row>
    <row r="49" spans="3:16" ht="39.6" customHeight="1">
      <c r="C49" s="29" t="s">
        <v>369</v>
      </c>
      <c r="D49" s="29"/>
      <c r="E49" s="29"/>
      <c r="F49" s="29"/>
      <c r="G49" s="491" t="s">
        <v>335</v>
      </c>
      <c r="H49" s="491"/>
      <c r="I49" s="491"/>
      <c r="J49" s="491"/>
      <c r="K49" s="491"/>
      <c r="L49" s="491"/>
      <c r="M49" s="491"/>
      <c r="N49" s="29"/>
    </row>
    <row r="50" spans="3:16">
      <c r="C50" s="31"/>
      <c r="D50" s="31"/>
      <c r="E50" s="31"/>
      <c r="F50" s="31"/>
      <c r="G50" s="31"/>
      <c r="H50" s="31"/>
      <c r="I50" s="31"/>
      <c r="J50" s="31"/>
      <c r="K50" s="31"/>
      <c r="L50" s="31"/>
      <c r="M50" s="31"/>
      <c r="N50" s="31"/>
      <c r="O50" s="31"/>
      <c r="P50" s="31"/>
    </row>
    <row r="51" spans="3:16" ht="44.1" customHeight="1">
      <c r="C51" s="29" t="s">
        <v>370</v>
      </c>
      <c r="D51" s="29"/>
      <c r="E51" s="29"/>
      <c r="F51" s="29"/>
      <c r="G51" s="491" t="s">
        <v>371</v>
      </c>
      <c r="H51" s="491"/>
      <c r="I51" s="491"/>
      <c r="J51" s="491"/>
      <c r="K51" s="491"/>
      <c r="L51" s="491"/>
      <c r="M51" s="491"/>
      <c r="N51" s="29"/>
    </row>
    <row r="52" spans="3:16">
      <c r="C52" s="31"/>
      <c r="D52" s="31"/>
      <c r="E52" s="31"/>
      <c r="F52" s="31"/>
      <c r="G52" s="31"/>
      <c r="H52" s="31"/>
      <c r="I52" s="31"/>
      <c r="J52" s="31"/>
      <c r="K52" s="31"/>
      <c r="L52" s="31"/>
      <c r="M52" s="31"/>
      <c r="N52" s="31"/>
      <c r="O52" s="31"/>
      <c r="P52" s="31"/>
    </row>
    <row r="53" spans="3:16" ht="18.600000000000001">
      <c r="C53" s="29" t="s">
        <v>372</v>
      </c>
      <c r="D53" s="29"/>
      <c r="E53" s="29"/>
      <c r="F53" s="29"/>
      <c r="G53" s="29" t="s">
        <v>373</v>
      </c>
      <c r="H53" s="29"/>
      <c r="I53" s="29"/>
      <c r="J53" s="29"/>
      <c r="K53" s="29"/>
      <c r="L53" s="29"/>
      <c r="M53" s="29"/>
      <c r="N53" s="29"/>
    </row>
    <row r="54" spans="3:16">
      <c r="C54" s="31"/>
      <c r="D54" s="31"/>
      <c r="E54" s="31"/>
      <c r="F54" s="31"/>
      <c r="G54" s="31"/>
      <c r="H54" s="31"/>
      <c r="I54" s="31"/>
      <c r="J54" s="31"/>
      <c r="K54" s="31"/>
      <c r="L54" s="31"/>
      <c r="M54" s="31"/>
      <c r="N54" s="31"/>
      <c r="O54" s="31"/>
      <c r="P54" s="31"/>
    </row>
    <row r="55" spans="3:16" ht="18.600000000000001">
      <c r="C55" s="29" t="s">
        <v>374</v>
      </c>
      <c r="D55" s="29"/>
      <c r="E55" s="29"/>
      <c r="F55" s="29"/>
      <c r="G55" s="29" t="s">
        <v>375</v>
      </c>
      <c r="H55" s="29"/>
      <c r="I55" s="29"/>
      <c r="J55" s="29"/>
      <c r="K55" s="29"/>
      <c r="L55" s="29"/>
      <c r="M55" s="29"/>
      <c r="N55" s="29"/>
    </row>
    <row r="56" spans="3:16">
      <c r="C56" s="31"/>
      <c r="D56" s="31"/>
      <c r="E56" s="31"/>
      <c r="F56" s="31"/>
      <c r="G56" s="31"/>
      <c r="H56" s="31"/>
      <c r="I56" s="31"/>
      <c r="J56" s="31"/>
      <c r="K56" s="31"/>
      <c r="L56" s="31"/>
      <c r="M56" s="31"/>
      <c r="N56" s="31"/>
      <c r="O56" s="31"/>
      <c r="P56" s="31"/>
    </row>
    <row r="57" spans="3:16" ht="18.600000000000001">
      <c r="C57" s="29" t="s">
        <v>376</v>
      </c>
      <c r="D57" s="29"/>
      <c r="E57" s="29"/>
      <c r="F57" s="29"/>
      <c r="G57" s="29" t="s">
        <v>377</v>
      </c>
      <c r="H57" s="29"/>
      <c r="I57" s="29"/>
      <c r="J57" s="29"/>
      <c r="K57" s="29"/>
      <c r="L57" s="29"/>
      <c r="M57" s="29"/>
      <c r="N57" s="29"/>
    </row>
    <row r="58" spans="3:16">
      <c r="C58" s="31"/>
      <c r="D58" s="31"/>
      <c r="E58" s="31"/>
      <c r="F58" s="31"/>
      <c r="G58" s="31"/>
      <c r="H58" s="31"/>
      <c r="I58" s="31"/>
      <c r="J58" s="31"/>
      <c r="K58" s="31"/>
      <c r="L58" s="31"/>
      <c r="M58" s="31"/>
      <c r="N58" s="31"/>
      <c r="O58" s="31"/>
      <c r="P58" s="31"/>
    </row>
    <row r="59" spans="3:16" ht="18.600000000000001">
      <c r="C59" s="29" t="s">
        <v>378</v>
      </c>
      <c r="D59" s="29"/>
      <c r="E59" s="29"/>
      <c r="F59" s="29"/>
      <c r="G59" s="492" t="s">
        <v>379</v>
      </c>
      <c r="H59" s="492"/>
      <c r="I59" s="492"/>
      <c r="J59" s="492"/>
      <c r="K59" s="492"/>
      <c r="L59" s="492"/>
      <c r="M59" s="492"/>
      <c r="N59" s="29"/>
    </row>
    <row r="60" spans="3:16" ht="18.600000000000001">
      <c r="C60" s="31"/>
      <c r="D60" s="31"/>
      <c r="E60" s="31"/>
      <c r="F60" s="31"/>
      <c r="G60" s="31"/>
      <c r="H60" s="31"/>
      <c r="I60" s="31"/>
      <c r="J60" s="31"/>
      <c r="K60" s="31"/>
      <c r="L60" s="31"/>
      <c r="M60" s="31"/>
      <c r="N60" s="31"/>
      <c r="O60" s="35"/>
      <c r="P60" s="35"/>
    </row>
    <row r="61" spans="3:16" ht="18.600000000000001">
      <c r="C61" s="7"/>
      <c r="D61" s="7"/>
      <c r="E61" s="7"/>
      <c r="F61" s="7"/>
      <c r="G61" s="7"/>
      <c r="H61" s="7"/>
      <c r="I61" s="7"/>
      <c r="J61" s="7"/>
      <c r="K61" s="7"/>
      <c r="L61" s="7"/>
      <c r="M61" s="7"/>
      <c r="N61" s="28"/>
      <c r="O61" s="7"/>
      <c r="P61" s="7"/>
    </row>
    <row r="62" spans="3:16" ht="18.600000000000001">
      <c r="C62" s="35"/>
      <c r="D62" s="35"/>
      <c r="E62" s="35"/>
      <c r="F62" s="35"/>
      <c r="G62" s="35"/>
      <c r="H62" s="35"/>
      <c r="I62" s="35"/>
      <c r="J62" s="35"/>
      <c r="K62" s="35"/>
      <c r="L62" s="35"/>
      <c r="M62" s="35"/>
      <c r="N62" s="35"/>
      <c r="O62" s="35"/>
      <c r="P62" s="35"/>
    </row>
    <row r="63" spans="3:16" ht="18.600000000000001">
      <c r="C63" s="7"/>
      <c r="D63" s="7"/>
      <c r="E63" s="7"/>
      <c r="F63" s="7"/>
      <c r="G63" s="7"/>
      <c r="H63" s="7"/>
      <c r="I63" s="7"/>
      <c r="J63" s="7"/>
      <c r="K63" s="7"/>
      <c r="L63" s="7"/>
      <c r="M63" s="7"/>
      <c r="N63" s="28"/>
      <c r="O63" s="7"/>
      <c r="P63" s="7"/>
    </row>
    <row r="64" spans="3:16" ht="18.600000000000001">
      <c r="C64" s="35"/>
      <c r="D64" s="35"/>
      <c r="E64" s="35"/>
      <c r="F64" s="35"/>
      <c r="G64" s="35"/>
      <c r="H64" s="35"/>
      <c r="I64" s="35"/>
      <c r="J64" s="35"/>
      <c r="K64" s="35"/>
      <c r="L64" s="35"/>
      <c r="M64" s="35"/>
      <c r="N64" s="35"/>
      <c r="O64" s="35"/>
      <c r="P64" s="35"/>
    </row>
    <row r="65" spans="3:16" ht="18.600000000000001">
      <c r="C65" s="7"/>
      <c r="D65" s="7"/>
      <c r="E65" s="7"/>
      <c r="F65" s="7"/>
      <c r="G65" s="7"/>
      <c r="H65" s="7"/>
      <c r="I65" s="7"/>
      <c r="J65" s="7"/>
      <c r="K65" s="7"/>
      <c r="L65" s="7"/>
      <c r="M65" s="7"/>
      <c r="N65" s="28"/>
      <c r="O65" s="7"/>
      <c r="P65" s="7"/>
    </row>
    <row r="66" spans="3:16" ht="18.600000000000001">
      <c r="C66" s="35"/>
      <c r="D66" s="35"/>
      <c r="E66" s="35"/>
      <c r="F66" s="35"/>
      <c r="G66" s="35"/>
      <c r="H66" s="35"/>
      <c r="I66" s="35"/>
      <c r="J66" s="35"/>
      <c r="K66" s="35"/>
      <c r="L66" s="35"/>
      <c r="M66" s="35"/>
      <c r="N66" s="35"/>
      <c r="O66" s="35"/>
      <c r="P66" s="35"/>
    </row>
    <row r="67" spans="3:16" ht="18.600000000000001">
      <c r="C67" s="7"/>
      <c r="D67" s="7"/>
      <c r="E67" s="7"/>
      <c r="F67" s="7"/>
      <c r="G67" s="7"/>
      <c r="H67" s="7"/>
      <c r="I67" s="7"/>
      <c r="J67" s="7"/>
      <c r="K67" s="7"/>
      <c r="L67" s="7"/>
      <c r="M67" s="7"/>
      <c r="N67" s="28"/>
      <c r="O67" s="7"/>
      <c r="P67" s="7"/>
    </row>
    <row r="68" spans="3:16" ht="18.600000000000001">
      <c r="C68" s="35"/>
      <c r="D68" s="35"/>
      <c r="E68" s="35"/>
      <c r="F68" s="35"/>
      <c r="G68" s="35"/>
      <c r="H68" s="35"/>
      <c r="I68" s="35"/>
      <c r="J68" s="35"/>
      <c r="K68" s="35"/>
      <c r="L68" s="35"/>
      <c r="M68" s="35"/>
      <c r="N68" s="35"/>
      <c r="O68" s="35"/>
      <c r="P68" s="35"/>
    </row>
    <row r="69" spans="3:16" ht="18.600000000000001">
      <c r="C69" s="7"/>
      <c r="D69" s="7"/>
      <c r="E69" s="7"/>
      <c r="F69" s="7"/>
      <c r="G69" s="7"/>
      <c r="H69" s="7"/>
      <c r="I69" s="7"/>
      <c r="J69" s="7"/>
      <c r="K69" s="7"/>
      <c r="L69" s="7"/>
      <c r="M69" s="7"/>
      <c r="N69" s="28"/>
      <c r="O69" s="7"/>
      <c r="P69" s="7"/>
    </row>
    <row r="70" spans="3:16" ht="18.600000000000001">
      <c r="C70" s="35"/>
      <c r="D70" s="35"/>
      <c r="E70" s="35"/>
      <c r="F70" s="35"/>
      <c r="G70" s="35"/>
      <c r="H70" s="35"/>
      <c r="I70" s="35"/>
      <c r="J70" s="35"/>
      <c r="K70" s="35"/>
      <c r="L70" s="35"/>
      <c r="M70" s="35"/>
      <c r="N70" s="35"/>
      <c r="O70" s="35"/>
      <c r="P70" s="35"/>
    </row>
    <row r="71" spans="3:16" ht="18.600000000000001">
      <c r="C71" s="7"/>
      <c r="D71" s="7"/>
      <c r="E71" s="7"/>
      <c r="F71" s="7"/>
      <c r="G71" s="7"/>
      <c r="H71" s="7"/>
      <c r="I71" s="7"/>
      <c r="J71" s="7"/>
      <c r="K71" s="7"/>
      <c r="L71" s="7"/>
      <c r="M71" s="7"/>
      <c r="N71" s="28"/>
      <c r="O71" s="7"/>
      <c r="P71" s="7"/>
    </row>
    <row r="72" spans="3:16" ht="18.600000000000001">
      <c r="C72" s="35"/>
      <c r="D72" s="35"/>
      <c r="E72" s="35"/>
      <c r="F72" s="35"/>
      <c r="G72" s="35"/>
      <c r="H72" s="35"/>
      <c r="I72" s="35"/>
      <c r="J72" s="35"/>
      <c r="K72" s="35"/>
      <c r="L72" s="35"/>
      <c r="M72" s="35"/>
      <c r="N72" s="35"/>
      <c r="O72" s="35"/>
      <c r="P72" s="35"/>
    </row>
    <row r="73" spans="3:16" ht="18.600000000000001">
      <c r="C73" s="7"/>
      <c r="D73" s="7"/>
      <c r="E73" s="7"/>
      <c r="F73" s="7"/>
      <c r="G73" s="7"/>
      <c r="H73" s="7"/>
      <c r="I73" s="7"/>
      <c r="J73" s="7"/>
      <c r="K73" s="7"/>
      <c r="L73" s="7"/>
      <c r="M73" s="7"/>
      <c r="N73" s="28"/>
      <c r="O73" s="7"/>
      <c r="P73" s="7"/>
    </row>
    <row r="74" spans="3:16" ht="18.600000000000001">
      <c r="C74" s="35"/>
      <c r="D74" s="35"/>
      <c r="E74" s="35"/>
      <c r="F74" s="35"/>
      <c r="G74" s="35"/>
      <c r="H74" s="35"/>
      <c r="I74" s="35"/>
      <c r="J74" s="35"/>
      <c r="K74" s="35"/>
      <c r="L74" s="35"/>
      <c r="M74" s="35"/>
      <c r="N74" s="35"/>
      <c r="O74" s="35"/>
      <c r="P74" s="35"/>
    </row>
    <row r="75" spans="3:16" ht="18.600000000000001">
      <c r="C75" s="7"/>
      <c r="D75" s="7"/>
      <c r="E75" s="7"/>
      <c r="F75" s="7"/>
      <c r="G75" s="7"/>
      <c r="H75" s="7"/>
      <c r="I75" s="7"/>
      <c r="J75" s="7"/>
      <c r="K75" s="7"/>
      <c r="L75" s="7"/>
      <c r="M75" s="7"/>
      <c r="N75" s="28"/>
      <c r="O75" s="7"/>
      <c r="P75" s="7"/>
    </row>
    <row r="76" spans="3:16" ht="18.600000000000001">
      <c r="C76" s="35"/>
      <c r="D76" s="35"/>
      <c r="E76" s="35"/>
      <c r="F76" s="35"/>
      <c r="G76" s="35"/>
      <c r="H76" s="35"/>
      <c r="I76" s="35"/>
      <c r="J76" s="35"/>
      <c r="K76" s="35"/>
      <c r="L76" s="35"/>
      <c r="M76" s="35"/>
      <c r="N76" s="35"/>
      <c r="O76" s="35"/>
      <c r="P76" s="35"/>
    </row>
    <row r="77" spans="3:16" ht="18.600000000000001">
      <c r="C77" s="7"/>
      <c r="D77" s="7"/>
      <c r="E77" s="7"/>
      <c r="F77" s="7"/>
      <c r="G77" s="7"/>
      <c r="H77" s="7"/>
      <c r="I77" s="7"/>
      <c r="J77" s="7"/>
      <c r="K77" s="7"/>
      <c r="L77" s="7"/>
      <c r="M77" s="7"/>
      <c r="N77" s="28"/>
      <c r="O77" s="7"/>
      <c r="P77" s="7"/>
    </row>
    <row r="78" spans="3:16" ht="18.600000000000001">
      <c r="C78" s="35"/>
      <c r="D78" s="35"/>
      <c r="E78" s="35"/>
      <c r="F78" s="35"/>
      <c r="G78" s="35"/>
      <c r="H78" s="35"/>
      <c r="I78" s="35"/>
      <c r="J78" s="35"/>
      <c r="K78" s="35"/>
      <c r="L78" s="35"/>
      <c r="M78" s="35"/>
      <c r="N78" s="35"/>
      <c r="O78" s="35"/>
      <c r="P78" s="35"/>
    </row>
    <row r="79" spans="3:16" ht="18.600000000000001">
      <c r="C79" s="7"/>
      <c r="D79" s="7"/>
      <c r="E79" s="7"/>
      <c r="F79" s="7"/>
      <c r="G79" s="7"/>
      <c r="H79" s="7"/>
      <c r="I79" s="7"/>
      <c r="J79" s="7"/>
      <c r="K79" s="7"/>
      <c r="L79" s="7"/>
      <c r="M79" s="7"/>
      <c r="N79" s="28"/>
      <c r="O79" s="7"/>
      <c r="P79" s="7"/>
    </row>
    <row r="80" spans="3:16" ht="18.600000000000001">
      <c r="C80" s="35"/>
      <c r="D80" s="35"/>
      <c r="E80" s="35"/>
      <c r="F80" s="35"/>
      <c r="G80" s="35"/>
      <c r="H80" s="35"/>
      <c r="I80" s="35"/>
      <c r="J80" s="35"/>
      <c r="K80" s="35"/>
      <c r="L80" s="35"/>
      <c r="M80" s="35"/>
      <c r="N80" s="35"/>
      <c r="O80" s="35"/>
      <c r="P80" s="35"/>
    </row>
    <row r="81" spans="3:16" ht="18.600000000000001">
      <c r="C81" s="7"/>
      <c r="D81" s="7"/>
      <c r="E81" s="7"/>
      <c r="F81" s="7"/>
      <c r="G81" s="7"/>
      <c r="H81" s="7"/>
      <c r="I81" s="7"/>
      <c r="J81" s="7"/>
      <c r="K81" s="7"/>
      <c r="L81" s="7"/>
      <c r="M81" s="7"/>
      <c r="N81" s="28"/>
      <c r="O81" s="7"/>
      <c r="P81" s="7"/>
    </row>
    <row r="82" spans="3:16" ht="18.600000000000001">
      <c r="C82" s="35"/>
      <c r="D82" s="35"/>
      <c r="E82" s="35"/>
      <c r="F82" s="35"/>
      <c r="G82" s="35"/>
      <c r="H82" s="35"/>
      <c r="I82" s="35"/>
      <c r="J82" s="35"/>
      <c r="K82" s="35"/>
      <c r="L82" s="35"/>
      <c r="M82" s="35"/>
      <c r="N82" s="35"/>
      <c r="O82" s="35"/>
      <c r="P82" s="35"/>
    </row>
    <row r="83" spans="3:16" ht="18.600000000000001">
      <c r="C83" s="7"/>
      <c r="D83" s="7"/>
      <c r="E83" s="7"/>
      <c r="F83" s="7"/>
      <c r="G83" s="7"/>
      <c r="H83" s="7"/>
      <c r="I83" s="7"/>
      <c r="J83" s="7"/>
      <c r="K83" s="7"/>
      <c r="L83" s="7"/>
      <c r="M83" s="7"/>
      <c r="N83" s="28"/>
      <c r="O83" s="7"/>
      <c r="P83" s="7"/>
    </row>
    <row r="84" spans="3:16" ht="18.600000000000001">
      <c r="C84" s="35"/>
      <c r="D84" s="35"/>
      <c r="E84" s="35"/>
      <c r="F84" s="35"/>
      <c r="G84" s="35"/>
      <c r="H84" s="35"/>
      <c r="I84" s="35"/>
      <c r="J84" s="35"/>
      <c r="K84" s="35"/>
      <c r="L84" s="35"/>
      <c r="M84" s="35"/>
      <c r="N84" s="35"/>
      <c r="O84" s="35"/>
      <c r="P84" s="35"/>
    </row>
    <row r="85" spans="3:16" ht="18.600000000000001">
      <c r="C85" s="7"/>
      <c r="D85" s="7"/>
      <c r="E85" s="7"/>
      <c r="F85" s="7"/>
      <c r="G85" s="7"/>
      <c r="H85" s="7"/>
      <c r="I85" s="7"/>
      <c r="J85" s="7"/>
      <c r="K85" s="7"/>
      <c r="L85" s="7"/>
      <c r="M85" s="7"/>
      <c r="N85" s="28"/>
      <c r="O85" s="7"/>
      <c r="P85" s="7"/>
    </row>
    <row r="86" spans="3:16" ht="18.600000000000001">
      <c r="C86" s="35"/>
      <c r="D86" s="35"/>
      <c r="E86" s="35"/>
      <c r="F86" s="35"/>
      <c r="G86" s="35"/>
      <c r="H86" s="35"/>
      <c r="I86" s="35"/>
      <c r="J86" s="35"/>
      <c r="K86" s="35"/>
      <c r="L86" s="35"/>
      <c r="M86" s="35"/>
      <c r="N86" s="35"/>
    </row>
  </sheetData>
  <mergeCells count="11">
    <mergeCell ref="G31:M31"/>
    <mergeCell ref="G19:M19"/>
    <mergeCell ref="G15:M15"/>
    <mergeCell ref="G13:M13"/>
    <mergeCell ref="G49:M49"/>
    <mergeCell ref="G51:M51"/>
    <mergeCell ref="G59:M59"/>
    <mergeCell ref="G35:M35"/>
    <mergeCell ref="G41:M41"/>
    <mergeCell ref="G43:M43"/>
    <mergeCell ref="G37:M37"/>
  </mergeCells>
  <hyperlinks>
    <hyperlink ref="A4" location="'ÍNDICE REMISSIVO'!A1" display="Índice" xr:uid="{8038D49B-8064-47F7-A30A-89825F18DAD0}"/>
    <hyperlink ref="F1" location="ÍNDICE!A1" display="Índice" xr:uid="{96E8E9D7-4411-4C0A-9904-719DB691D281}"/>
    <hyperlink ref="G1" location="'TEMAS MATERIAIS'!A1" display="Temas materiais" xr:uid="{BE09131D-B555-4A58-9990-75499A85301D}"/>
    <hyperlink ref="H1" location="AMBIENTAL!A1" display="Ambiental" xr:uid="{A90FF80D-8E52-4BB3-836F-BFA8C6AC81ED}"/>
    <hyperlink ref="I1" location="ECONÔMICO!A1" display="Econômico " xr:uid="{50DEF547-E4AC-43FB-9333-F74A2EB88986}"/>
    <hyperlink ref="J1" location="GOVERNANÇA!A1" display="Governança " xr:uid="{1B65330B-6C25-47FE-B945-BD18F262F699}"/>
    <hyperlink ref="L1" location="GRI!A1" display="GRI" xr:uid="{5AA1171F-3BCF-4D4D-A005-F16F598C0C84}"/>
    <hyperlink ref="M1" location="SASB!A1" display="SASB" xr:uid="{92970113-C0E7-4488-96FB-0E7B81F8597E}"/>
    <hyperlink ref="K1" location="SOCIAL!A1" display="Social " xr:uid="{4C555208-4142-43EB-B079-BDF747CB771C}"/>
  </hyperlinks>
  <pageMargins left="0.511811024" right="0.511811024" top="0.78740157499999996" bottom="0.78740157499999996" header="0.31496062000000002" footer="0.31496062000000002"/>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8E55D-D8AD-4F7C-9063-C8358CAB725F}">
  <sheetPr>
    <tabColor rgb="FF0070C0"/>
  </sheetPr>
  <dimension ref="A1:S94"/>
  <sheetViews>
    <sheetView showGridLines="0" topLeftCell="A25" zoomScale="90" zoomScaleNormal="90" workbookViewId="0">
      <selection activeCell="D51" sqref="D51"/>
    </sheetView>
  </sheetViews>
  <sheetFormatPr defaultRowHeight="14.45"/>
  <cols>
    <col min="1" max="1" width="2.85546875" customWidth="1"/>
    <col min="2" max="2" width="7.85546875" customWidth="1"/>
    <col min="5" max="5" width="2.28515625" customWidth="1"/>
    <col min="6" max="13" width="22.42578125"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8.5">
      <c r="A3" s="3"/>
      <c r="C3" s="37" t="s">
        <v>380</v>
      </c>
      <c r="S3" s="21"/>
    </row>
    <row r="4" spans="1:19" ht="21">
      <c r="A4" s="5" t="s">
        <v>0</v>
      </c>
      <c r="B4" s="6">
        <v>3</v>
      </c>
      <c r="C4" s="4"/>
    </row>
    <row r="5" spans="1:19" ht="21">
      <c r="A5" s="5"/>
      <c r="B5" s="6"/>
      <c r="C5" s="13" t="s">
        <v>381</v>
      </c>
      <c r="D5" s="10"/>
      <c r="E5" s="10"/>
      <c r="F5" s="10"/>
      <c r="G5" s="10"/>
      <c r="H5" s="10"/>
      <c r="I5" s="10"/>
      <c r="J5" s="10"/>
      <c r="K5" s="10"/>
      <c r="L5" s="10"/>
      <c r="M5" s="10"/>
      <c r="N5" s="10"/>
    </row>
    <row r="6" spans="1:19" ht="21">
      <c r="A6" s="5"/>
      <c r="B6" s="6"/>
      <c r="C6" s="4"/>
    </row>
    <row r="7" spans="1:19" ht="18.600000000000001" customHeight="1">
      <c r="A7" s="5"/>
      <c r="B7" s="6"/>
      <c r="C7" s="105" t="s">
        <v>382</v>
      </c>
      <c r="D7" s="29"/>
      <c r="E7" s="29"/>
      <c r="F7" s="29"/>
      <c r="G7" s="29"/>
      <c r="H7" s="29"/>
      <c r="I7" s="29"/>
      <c r="J7" s="29"/>
      <c r="K7" s="29"/>
      <c r="L7" s="29"/>
      <c r="M7" s="29"/>
      <c r="N7" s="29"/>
      <c r="O7" s="59"/>
      <c r="P7" s="59"/>
    </row>
    <row r="8" spans="1:19" ht="16.5" customHeight="1">
      <c r="A8" s="5"/>
      <c r="B8" s="6"/>
      <c r="C8" s="164" t="s">
        <v>383</v>
      </c>
      <c r="D8" s="57"/>
      <c r="E8" s="57"/>
      <c r="F8" s="57"/>
      <c r="G8" s="57"/>
    </row>
    <row r="9" spans="1:19" ht="15.95">
      <c r="A9" s="5"/>
      <c r="B9" s="6"/>
      <c r="C9" s="52"/>
      <c r="D9" s="53"/>
      <c r="E9" s="53"/>
      <c r="F9" s="53"/>
      <c r="G9" s="53"/>
      <c r="H9" s="54"/>
      <c r="I9" s="55"/>
      <c r="J9" s="55"/>
      <c r="K9" s="27"/>
      <c r="L9" s="34"/>
      <c r="M9" s="34"/>
      <c r="N9" s="56"/>
      <c r="O9" s="46"/>
      <c r="P9" s="60"/>
    </row>
    <row r="10" spans="1:19" ht="18.600000000000001">
      <c r="A10" s="3"/>
      <c r="C10" s="105" t="s">
        <v>384</v>
      </c>
      <c r="D10" s="29"/>
      <c r="E10" s="29"/>
      <c r="F10" s="29"/>
      <c r="G10" s="29"/>
      <c r="H10" s="29"/>
      <c r="I10" s="29"/>
      <c r="J10" s="29"/>
      <c r="K10" s="29"/>
      <c r="L10" s="29"/>
      <c r="M10" s="29"/>
      <c r="N10" s="29"/>
      <c r="O10" s="59"/>
      <c r="P10" s="59"/>
    </row>
    <row r="11" spans="1:19" ht="14.45" customHeight="1">
      <c r="A11" s="3"/>
      <c r="C11" s="496" t="s">
        <v>385</v>
      </c>
      <c r="D11" s="496"/>
      <c r="E11" s="496"/>
      <c r="F11" s="496"/>
      <c r="G11" s="496"/>
      <c r="H11" s="496"/>
      <c r="I11" s="496"/>
      <c r="J11" s="496"/>
      <c r="K11" s="496"/>
      <c r="L11" s="496"/>
      <c r="M11" s="496"/>
      <c r="N11" s="58"/>
      <c r="O11" s="58"/>
      <c r="P11" s="58"/>
    </row>
    <row r="12" spans="1:19" ht="33" customHeight="1">
      <c r="A12" s="3"/>
      <c r="B12" s="7"/>
      <c r="C12" s="497"/>
      <c r="D12" s="497"/>
      <c r="E12" s="497"/>
      <c r="F12" s="497"/>
      <c r="G12" s="497"/>
      <c r="H12" s="497"/>
      <c r="I12" s="497"/>
      <c r="J12" s="497"/>
      <c r="K12" s="497"/>
      <c r="L12" s="497"/>
      <c r="M12" s="497"/>
      <c r="N12" s="58"/>
      <c r="O12" s="58"/>
      <c r="P12" s="58"/>
      <c r="Q12" s="20"/>
      <c r="R12" s="20"/>
    </row>
    <row r="13" spans="1:19" ht="14.45" customHeight="1">
      <c r="A13" s="5"/>
      <c r="C13" s="497"/>
      <c r="D13" s="497"/>
      <c r="E13" s="497"/>
      <c r="F13" s="497"/>
      <c r="G13" s="497"/>
      <c r="H13" s="497"/>
      <c r="I13" s="497"/>
      <c r="J13" s="497"/>
      <c r="K13" s="497"/>
      <c r="L13" s="497"/>
      <c r="M13" s="497"/>
      <c r="N13" s="58"/>
      <c r="O13" s="58"/>
      <c r="P13" s="58"/>
    </row>
    <row r="14" spans="1:19" ht="18.600000000000001">
      <c r="A14" s="3"/>
      <c r="B14" s="7"/>
      <c r="C14" s="58"/>
      <c r="D14" s="58"/>
      <c r="E14" s="58"/>
      <c r="F14" s="58"/>
      <c r="G14" s="58"/>
      <c r="H14" s="58"/>
      <c r="I14" s="58"/>
      <c r="J14" s="58"/>
      <c r="K14" s="58"/>
      <c r="L14" s="58"/>
      <c r="M14" s="58"/>
      <c r="N14" s="58"/>
      <c r="O14" s="58"/>
      <c r="P14" s="58"/>
      <c r="Q14" s="20"/>
      <c r="R14" s="20"/>
    </row>
    <row r="15" spans="1:19" ht="18.600000000000001">
      <c r="A15" s="5"/>
      <c r="C15" s="105" t="s">
        <v>386</v>
      </c>
      <c r="D15" s="29"/>
      <c r="E15" s="29"/>
      <c r="F15" s="29"/>
      <c r="G15" s="29"/>
      <c r="H15" s="29"/>
      <c r="I15" s="29"/>
      <c r="J15" s="29"/>
      <c r="K15" s="29"/>
      <c r="L15" s="29"/>
      <c r="M15" s="29"/>
      <c r="N15" s="29"/>
      <c r="O15" s="59"/>
      <c r="P15" s="59"/>
      <c r="S15" s="25"/>
    </row>
    <row r="16" spans="1:19" ht="14.45" customHeight="1">
      <c r="A16" s="5"/>
      <c r="C16" s="498" t="s">
        <v>387</v>
      </c>
      <c r="D16" s="498"/>
      <c r="E16" s="498"/>
      <c r="F16" s="498"/>
      <c r="G16" s="498"/>
      <c r="H16" s="498"/>
      <c r="I16" s="498"/>
      <c r="J16" s="498"/>
      <c r="K16" s="498"/>
      <c r="L16" s="498"/>
      <c r="M16" s="498"/>
      <c r="N16" s="58"/>
      <c r="O16" s="58"/>
      <c r="P16" s="58"/>
    </row>
    <row r="17" spans="1:18" ht="18.600000000000001">
      <c r="A17" s="3"/>
      <c r="B17" s="7"/>
      <c r="C17" s="499"/>
      <c r="D17" s="499"/>
      <c r="E17" s="499"/>
      <c r="F17" s="499"/>
      <c r="G17" s="499"/>
      <c r="H17" s="499"/>
      <c r="I17" s="499"/>
      <c r="J17" s="499"/>
      <c r="K17" s="499"/>
      <c r="L17" s="499"/>
      <c r="M17" s="499"/>
      <c r="N17" s="56"/>
      <c r="O17" s="46"/>
      <c r="P17" s="60"/>
      <c r="Q17" s="20"/>
      <c r="R17" s="20"/>
    </row>
    <row r="18" spans="1:18" ht="18.600000000000001">
      <c r="A18" s="3"/>
      <c r="B18" s="7"/>
      <c r="C18" s="61"/>
      <c r="D18" s="61"/>
      <c r="E18" s="61"/>
      <c r="F18" s="61"/>
      <c r="G18" s="61"/>
      <c r="H18" s="61"/>
      <c r="I18" s="61"/>
      <c r="J18" s="61"/>
      <c r="K18" s="61"/>
      <c r="L18" s="61"/>
      <c r="M18" s="61"/>
      <c r="N18" s="56"/>
      <c r="O18" s="46"/>
      <c r="P18" s="60"/>
      <c r="Q18" s="20"/>
      <c r="R18" s="20"/>
    </row>
    <row r="19" spans="1:18" ht="14.45" customHeight="1">
      <c r="A19" s="5"/>
      <c r="C19" s="105" t="s">
        <v>388</v>
      </c>
      <c r="D19" s="29"/>
      <c r="E19" s="29"/>
      <c r="F19" s="29"/>
      <c r="G19" s="29"/>
      <c r="H19" s="29"/>
      <c r="I19" s="29"/>
      <c r="J19" s="29"/>
      <c r="K19" s="29"/>
      <c r="L19" s="29"/>
      <c r="M19" s="29"/>
      <c r="N19" s="29"/>
      <c r="O19" s="35"/>
      <c r="P19" s="35"/>
    </row>
    <row r="20" spans="1:18" ht="18.600000000000001" customHeight="1">
      <c r="A20" s="3"/>
      <c r="B20" s="7"/>
      <c r="C20" s="496" t="s">
        <v>389</v>
      </c>
      <c r="D20" s="496"/>
      <c r="E20" s="496"/>
      <c r="F20" s="496"/>
      <c r="G20" s="496"/>
      <c r="H20" s="496"/>
      <c r="I20" s="496"/>
      <c r="J20" s="496"/>
      <c r="K20" s="496"/>
      <c r="L20" s="496"/>
      <c r="M20" s="496"/>
      <c r="N20" s="62"/>
      <c r="O20" s="62"/>
      <c r="P20" s="62"/>
      <c r="Q20" s="20"/>
      <c r="R20" s="20"/>
    </row>
    <row r="21" spans="1:18">
      <c r="A21" s="5"/>
      <c r="C21" s="497"/>
      <c r="D21" s="497"/>
      <c r="E21" s="497"/>
      <c r="F21" s="497"/>
      <c r="G21" s="497"/>
      <c r="H21" s="497"/>
      <c r="I21" s="497"/>
      <c r="J21" s="497"/>
      <c r="K21" s="497"/>
      <c r="L21" s="497"/>
      <c r="M21" s="497"/>
    </row>
    <row r="22" spans="1:18" ht="18.600000000000001">
      <c r="A22" s="5"/>
      <c r="C22" s="64"/>
      <c r="D22" s="64"/>
      <c r="E22" s="64"/>
      <c r="F22" s="64"/>
      <c r="G22" s="64"/>
      <c r="H22" s="64"/>
      <c r="I22" s="64"/>
      <c r="J22" s="64"/>
      <c r="K22" s="64"/>
      <c r="L22" s="64"/>
      <c r="M22" s="64"/>
    </row>
    <row r="23" spans="1:18" ht="21">
      <c r="A23" s="5"/>
      <c r="C23" s="13" t="s">
        <v>390</v>
      </c>
      <c r="D23" s="10"/>
      <c r="E23" s="10"/>
      <c r="F23" s="10"/>
      <c r="G23" s="10"/>
      <c r="H23" s="10"/>
      <c r="I23" s="10"/>
      <c r="J23" s="10"/>
      <c r="K23" s="10"/>
      <c r="L23" s="10"/>
      <c r="M23" s="10"/>
      <c r="N23" s="10"/>
    </row>
    <row r="24" spans="1:18" ht="409.5" customHeight="1">
      <c r="A24" s="3"/>
      <c r="B24" s="7"/>
      <c r="C24" s="500" t="s">
        <v>391</v>
      </c>
      <c r="D24" s="500"/>
      <c r="E24" s="500"/>
      <c r="F24" s="500"/>
      <c r="G24" s="500"/>
      <c r="H24" s="500"/>
      <c r="I24" s="500"/>
      <c r="J24" s="500"/>
      <c r="K24" s="500"/>
      <c r="L24" s="500"/>
      <c r="M24" s="500"/>
      <c r="N24" s="500"/>
      <c r="Q24" s="20"/>
      <c r="R24" s="20"/>
    </row>
    <row r="25" spans="1:18" ht="378.6" customHeight="1">
      <c r="A25" s="3"/>
      <c r="B25" s="7"/>
      <c r="C25" s="500"/>
      <c r="D25" s="500"/>
      <c r="E25" s="500"/>
      <c r="F25" s="500"/>
      <c r="G25" s="500"/>
      <c r="H25" s="500"/>
      <c r="I25" s="500"/>
      <c r="J25" s="500"/>
      <c r="K25" s="500"/>
      <c r="L25" s="500"/>
      <c r="M25" s="500"/>
      <c r="N25" s="500"/>
      <c r="Q25" s="20"/>
      <c r="R25" s="20"/>
    </row>
    <row r="26" spans="1:18" ht="21">
      <c r="A26" s="5"/>
      <c r="C26" s="13" t="s">
        <v>392</v>
      </c>
      <c r="D26" s="10"/>
      <c r="E26" s="10"/>
      <c r="F26" s="10"/>
      <c r="G26" s="10"/>
      <c r="H26" s="10"/>
      <c r="I26" s="10"/>
      <c r="J26" s="10"/>
      <c r="K26" s="10"/>
      <c r="L26" s="10"/>
      <c r="M26" s="10"/>
      <c r="N26" s="10"/>
      <c r="O26" s="31"/>
      <c r="P26" s="31"/>
    </row>
    <row r="27" spans="1:18" ht="18.600000000000001">
      <c r="A27" s="3"/>
      <c r="B27" s="7"/>
      <c r="C27" s="376"/>
      <c r="D27" s="376"/>
      <c r="E27" s="376"/>
      <c r="F27" s="376"/>
      <c r="G27" s="502"/>
      <c r="H27" s="502"/>
      <c r="I27" s="502"/>
      <c r="J27" s="502"/>
      <c r="K27" s="502"/>
      <c r="L27" s="502"/>
      <c r="M27" s="502"/>
      <c r="N27" s="51"/>
      <c r="Q27" s="20"/>
      <c r="R27" s="20"/>
    </row>
    <row r="28" spans="1:18" ht="18.600000000000001">
      <c r="A28" s="5"/>
      <c r="C28" s="339" t="s">
        <v>393</v>
      </c>
      <c r="D28" s="340"/>
      <c r="E28" s="340"/>
      <c r="F28" s="340"/>
      <c r="G28" s="340"/>
      <c r="H28" s="340"/>
      <c r="I28" s="340"/>
      <c r="J28" s="340"/>
      <c r="K28" s="340"/>
      <c r="L28" s="340"/>
      <c r="M28" s="340"/>
      <c r="N28" s="29"/>
      <c r="O28" s="35"/>
      <c r="P28" s="35"/>
    </row>
    <row r="29" spans="1:18" s="46" customFormat="1" ht="18.600000000000001">
      <c r="C29" s="377" t="s">
        <v>394</v>
      </c>
      <c r="D29" s="378"/>
      <c r="E29" s="378"/>
      <c r="F29" s="378"/>
      <c r="G29" s="379"/>
      <c r="H29" s="378"/>
      <c r="I29" s="378"/>
      <c r="J29" s="378"/>
      <c r="K29" s="379"/>
      <c r="L29" s="378"/>
      <c r="M29" s="378"/>
      <c r="N29" s="57"/>
      <c r="O29" s="63"/>
      <c r="P29" s="57"/>
      <c r="Q29" s="17"/>
      <c r="R29" s="17"/>
    </row>
    <row r="30" spans="1:18" s="46" customFormat="1" ht="18.600000000000001">
      <c r="C30" s="376"/>
      <c r="D30" s="376"/>
      <c r="E30" s="376"/>
      <c r="F30" s="376"/>
      <c r="G30" s="376"/>
      <c r="H30" s="376"/>
      <c r="I30" s="376"/>
      <c r="J30" s="376"/>
      <c r="K30" s="376"/>
      <c r="L30" s="376"/>
      <c r="M30" s="376"/>
      <c r="N30" s="35"/>
      <c r="O30" s="35"/>
      <c r="P30" s="35"/>
      <c r="Q30" s="17"/>
      <c r="R30" s="17"/>
    </row>
    <row r="31" spans="1:18" s="46" customFormat="1" ht="18.600000000000001">
      <c r="C31" s="339" t="s">
        <v>395</v>
      </c>
      <c r="D31" s="340"/>
      <c r="E31" s="340"/>
      <c r="F31" s="340"/>
      <c r="G31" s="340"/>
      <c r="H31" s="340"/>
      <c r="I31" s="340"/>
      <c r="J31" s="340"/>
      <c r="K31" s="340"/>
      <c r="L31" s="340"/>
      <c r="M31" s="340"/>
      <c r="N31" s="29"/>
      <c r="O31" s="35"/>
      <c r="P31" s="35"/>
      <c r="Q31" s="17"/>
      <c r="R31" s="17"/>
    </row>
    <row r="32" spans="1:18" s="46" customFormat="1" ht="18.600000000000001">
      <c r="C32" s="377" t="s">
        <v>396</v>
      </c>
      <c r="D32" s="379"/>
      <c r="E32" s="379"/>
      <c r="F32" s="379"/>
      <c r="G32" s="379"/>
      <c r="H32" s="379"/>
      <c r="I32" s="379"/>
      <c r="J32" s="379"/>
      <c r="K32" s="379"/>
      <c r="L32" s="379"/>
      <c r="M32" s="379"/>
      <c r="N32" s="63"/>
      <c r="O32" s="63"/>
      <c r="P32" s="63"/>
    </row>
    <row r="33" spans="3:16" s="46" customFormat="1" ht="18.600000000000001">
      <c r="C33" s="376"/>
      <c r="D33" s="376"/>
      <c r="E33" s="376"/>
      <c r="F33" s="376"/>
      <c r="G33" s="376"/>
      <c r="H33" s="376"/>
      <c r="I33" s="376"/>
      <c r="J33" s="376"/>
      <c r="K33" s="376"/>
      <c r="L33" s="376"/>
      <c r="M33" s="376"/>
      <c r="N33" s="35"/>
      <c r="O33" s="35"/>
      <c r="P33" s="35"/>
    </row>
    <row r="34" spans="3:16" s="46" customFormat="1" ht="18.600000000000001">
      <c r="C34" s="339" t="s">
        <v>397</v>
      </c>
      <c r="D34" s="340"/>
      <c r="E34" s="340"/>
      <c r="F34" s="340"/>
      <c r="G34" s="340"/>
      <c r="H34" s="340"/>
      <c r="I34" s="340"/>
      <c r="J34" s="340"/>
      <c r="K34" s="340"/>
      <c r="L34" s="340"/>
      <c r="M34" s="340"/>
      <c r="N34" s="29"/>
      <c r="O34" s="35"/>
      <c r="P34" s="35"/>
    </row>
    <row r="35" spans="3:16" s="46" customFormat="1" ht="18.600000000000001">
      <c r="C35" s="377" t="s">
        <v>398</v>
      </c>
      <c r="D35" s="379"/>
      <c r="E35" s="379"/>
      <c r="F35" s="379"/>
      <c r="G35" s="379"/>
      <c r="H35" s="379"/>
      <c r="I35" s="379"/>
      <c r="J35" s="379"/>
      <c r="K35" s="379"/>
      <c r="L35" s="379"/>
      <c r="M35" s="379"/>
      <c r="N35" s="63"/>
      <c r="O35" s="63"/>
      <c r="P35" s="63"/>
    </row>
    <row r="36" spans="3:16" s="46" customFormat="1" ht="18.600000000000001">
      <c r="C36" s="376"/>
      <c r="D36" s="376"/>
      <c r="E36" s="376"/>
      <c r="F36" s="376"/>
      <c r="G36" s="376"/>
      <c r="H36" s="376"/>
      <c r="I36" s="376"/>
      <c r="J36" s="376"/>
      <c r="K36" s="376"/>
      <c r="L36" s="376"/>
      <c r="M36" s="376"/>
      <c r="N36" s="51"/>
      <c r="O36" s="51"/>
      <c r="P36" s="51"/>
    </row>
    <row r="37" spans="3:16" s="46" customFormat="1" ht="14.45" customHeight="1">
      <c r="C37" s="339" t="s">
        <v>399</v>
      </c>
      <c r="D37" s="340"/>
      <c r="E37" s="340"/>
      <c r="F37" s="340"/>
      <c r="G37" s="340"/>
      <c r="H37" s="340"/>
      <c r="I37" s="340"/>
      <c r="J37" s="340"/>
      <c r="K37" s="340"/>
      <c r="L37" s="340"/>
      <c r="M37" s="340"/>
      <c r="N37" s="29"/>
      <c r="O37" s="35"/>
      <c r="P37" s="35"/>
    </row>
    <row r="38" spans="3:16" ht="39.950000000000003" customHeight="1">
      <c r="C38" s="505" t="s">
        <v>400</v>
      </c>
      <c r="D38" s="505"/>
      <c r="E38" s="505"/>
      <c r="F38" s="505"/>
      <c r="G38" s="505"/>
      <c r="H38" s="505"/>
      <c r="I38" s="505"/>
      <c r="J38" s="505"/>
      <c r="K38" s="505"/>
      <c r="L38" s="505"/>
      <c r="M38" s="505"/>
      <c r="N38" s="63"/>
      <c r="O38" s="63"/>
      <c r="P38" s="63"/>
    </row>
    <row r="39" spans="3:16" ht="18.600000000000001">
      <c r="C39" s="51"/>
      <c r="D39" s="51"/>
      <c r="E39" s="51"/>
      <c r="F39" s="51"/>
      <c r="G39" s="503"/>
      <c r="H39" s="503"/>
      <c r="I39" s="503"/>
      <c r="J39" s="503"/>
      <c r="K39" s="503"/>
      <c r="L39" s="503"/>
      <c r="M39" s="503"/>
      <c r="N39" s="51"/>
    </row>
    <row r="40" spans="3:16" ht="21">
      <c r="C40" s="13" t="s">
        <v>401</v>
      </c>
      <c r="D40" s="13"/>
      <c r="E40" s="13"/>
      <c r="F40" s="13"/>
      <c r="G40" s="13"/>
      <c r="H40" s="13"/>
      <c r="I40" s="13"/>
      <c r="J40" s="13"/>
      <c r="K40" s="13"/>
      <c r="L40" s="13"/>
      <c r="M40" s="13"/>
      <c r="N40" s="13"/>
      <c r="O40" s="8"/>
      <c r="P40" s="8"/>
    </row>
    <row r="41" spans="3:16" ht="38.1" customHeight="1">
      <c r="C41" s="497" t="s">
        <v>402</v>
      </c>
      <c r="D41" s="499"/>
      <c r="E41" s="499"/>
      <c r="F41" s="499"/>
      <c r="G41" s="499"/>
      <c r="H41" s="499"/>
      <c r="I41" s="499"/>
      <c r="J41" s="499"/>
      <c r="K41" s="499"/>
      <c r="L41" s="499"/>
      <c r="M41" s="499"/>
      <c r="N41" s="499"/>
      <c r="O41" s="499"/>
      <c r="P41" s="499"/>
    </row>
    <row r="42" spans="3:16">
      <c r="I42" s="39"/>
      <c r="J42" s="27"/>
    </row>
    <row r="43" spans="3:16" ht="21">
      <c r="C43" s="13" t="s">
        <v>403</v>
      </c>
      <c r="D43" s="13"/>
      <c r="E43" s="13"/>
      <c r="F43" s="13"/>
      <c r="G43" s="13"/>
      <c r="H43" s="13"/>
      <c r="I43" s="13"/>
      <c r="J43" s="13"/>
      <c r="K43" s="13"/>
      <c r="L43" s="13"/>
      <c r="M43" s="13"/>
      <c r="N43" s="13"/>
      <c r="O43" s="8"/>
      <c r="P43" s="8"/>
    </row>
    <row r="44" spans="3:16">
      <c r="D44" s="18"/>
      <c r="G44" s="66"/>
      <c r="H44" s="27"/>
      <c r="I44" s="27"/>
      <c r="J44" s="27"/>
    </row>
    <row r="45" spans="3:16" ht="18.600000000000001">
      <c r="C45" s="105" t="s">
        <v>404</v>
      </c>
      <c r="D45" s="29"/>
      <c r="E45" s="29"/>
      <c r="F45" s="29"/>
      <c r="G45" s="29"/>
      <c r="H45" s="29"/>
      <c r="I45" s="29"/>
      <c r="J45" s="29"/>
      <c r="K45" s="29"/>
      <c r="L45" s="29"/>
      <c r="M45" s="29"/>
      <c r="N45" s="29"/>
      <c r="O45" s="29"/>
      <c r="P45" s="29"/>
    </row>
    <row r="46" spans="3:16" ht="94.5" customHeight="1">
      <c r="C46" s="496" t="s">
        <v>405</v>
      </c>
      <c r="D46" s="496"/>
      <c r="E46" s="496"/>
      <c r="F46" s="496"/>
      <c r="G46" s="496"/>
      <c r="H46" s="496"/>
      <c r="I46" s="496"/>
      <c r="J46" s="496"/>
      <c r="K46" s="496"/>
      <c r="L46" s="496"/>
      <c r="M46" s="496"/>
      <c r="N46" s="496"/>
      <c r="O46" s="57"/>
      <c r="P46" s="57"/>
    </row>
    <row r="47" spans="3:16" ht="18.600000000000001">
      <c r="C47" s="105" t="s">
        <v>406</v>
      </c>
      <c r="D47" s="29"/>
      <c r="E47" s="29"/>
      <c r="F47" s="29"/>
      <c r="G47" s="29"/>
      <c r="H47" s="29"/>
      <c r="I47" s="29"/>
      <c r="J47" s="29"/>
      <c r="K47" s="29"/>
      <c r="L47" s="29"/>
      <c r="M47" s="29"/>
      <c r="N47" s="29"/>
      <c r="O47" s="51"/>
      <c r="P47" s="51"/>
    </row>
    <row r="48" spans="3:16" ht="29.45" customHeight="1">
      <c r="C48" s="504" t="s">
        <v>407</v>
      </c>
      <c r="D48" s="504"/>
      <c r="E48" s="504"/>
      <c r="F48" s="504"/>
      <c r="G48" s="504"/>
      <c r="H48" s="504"/>
      <c r="I48" s="504"/>
      <c r="J48" s="504"/>
      <c r="K48" s="504"/>
      <c r="L48" s="504"/>
      <c r="M48" s="504"/>
      <c r="N48" s="504"/>
      <c r="O48" s="494"/>
      <c r="P48" s="494"/>
    </row>
    <row r="49" spans="3:16" ht="15.95">
      <c r="C49" s="67"/>
      <c r="D49" s="67"/>
      <c r="E49" s="67"/>
      <c r="F49" s="67"/>
      <c r="G49" s="67"/>
      <c r="H49" s="67"/>
      <c r="I49" s="67"/>
      <c r="J49" s="67"/>
      <c r="K49" s="67"/>
      <c r="L49" s="67"/>
      <c r="M49" s="67"/>
      <c r="N49" s="67"/>
      <c r="O49" s="67"/>
      <c r="P49" s="60"/>
    </row>
    <row r="50" spans="3:16" ht="21">
      <c r="C50" s="13" t="s">
        <v>408</v>
      </c>
      <c r="D50" s="13"/>
      <c r="E50" s="13"/>
      <c r="F50" s="13"/>
      <c r="G50" s="13"/>
      <c r="H50" s="13"/>
      <c r="I50" s="13"/>
      <c r="J50" s="13"/>
      <c r="K50" s="13"/>
      <c r="L50" s="13"/>
      <c r="M50" s="13"/>
      <c r="N50" s="13"/>
      <c r="O50" s="8"/>
      <c r="P50" s="8"/>
    </row>
    <row r="51" spans="3:16" ht="15.95">
      <c r="D51" s="18"/>
      <c r="H51" s="39"/>
      <c r="K51" s="27"/>
      <c r="L51" s="34"/>
      <c r="M51" s="34"/>
      <c r="N51" s="56"/>
      <c r="O51" s="46"/>
      <c r="P51" s="60"/>
    </row>
    <row r="52" spans="3:16" ht="18.600000000000001">
      <c r="C52" s="339" t="s">
        <v>409</v>
      </c>
      <c r="D52" s="340"/>
      <c r="E52" s="340"/>
      <c r="F52" s="340"/>
      <c r="G52" s="340"/>
      <c r="H52" s="340"/>
      <c r="I52" s="340"/>
      <c r="J52" s="340"/>
      <c r="K52" s="340"/>
      <c r="L52" s="340"/>
      <c r="M52" s="340"/>
      <c r="N52" s="340"/>
      <c r="O52" s="35"/>
      <c r="P52" s="35"/>
    </row>
    <row r="53" spans="3:16" ht="15.95" customHeight="1">
      <c r="C53" s="504" t="s">
        <v>410</v>
      </c>
      <c r="D53" s="504"/>
      <c r="E53" s="504"/>
      <c r="F53" s="504"/>
      <c r="G53" s="504"/>
      <c r="H53" s="504"/>
      <c r="I53" s="504"/>
      <c r="J53" s="504"/>
      <c r="K53" s="504"/>
      <c r="L53" s="504"/>
      <c r="M53" s="504"/>
      <c r="N53" s="504"/>
      <c r="O53" s="494"/>
      <c r="P53" s="494"/>
    </row>
    <row r="54" spans="3:16" ht="18.600000000000001">
      <c r="C54" s="376"/>
      <c r="D54" s="376"/>
      <c r="E54" s="376"/>
      <c r="F54" s="376"/>
      <c r="G54" s="376"/>
      <c r="H54" s="376"/>
      <c r="I54" s="376"/>
      <c r="J54" s="376"/>
      <c r="K54" s="376"/>
      <c r="L54" s="376"/>
      <c r="M54" s="376"/>
      <c r="N54" s="376"/>
      <c r="O54" s="35"/>
      <c r="P54" s="35"/>
    </row>
    <row r="55" spans="3:16" ht="18.600000000000001">
      <c r="C55" s="339" t="s">
        <v>411</v>
      </c>
      <c r="D55" s="340"/>
      <c r="E55" s="340"/>
      <c r="F55" s="340"/>
      <c r="G55" s="340"/>
      <c r="H55" s="340"/>
      <c r="I55" s="340"/>
      <c r="J55" s="340"/>
      <c r="K55" s="340"/>
      <c r="L55" s="340"/>
      <c r="M55" s="340"/>
      <c r="N55" s="340"/>
      <c r="O55" s="35"/>
      <c r="P55" s="35"/>
    </row>
    <row r="56" spans="3:16" ht="18.600000000000001">
      <c r="C56" s="504" t="s">
        <v>412</v>
      </c>
      <c r="D56" s="504"/>
      <c r="E56" s="504"/>
      <c r="F56" s="504"/>
      <c r="G56" s="504"/>
      <c r="H56" s="504"/>
      <c r="I56" s="504"/>
      <c r="J56" s="504"/>
      <c r="K56" s="504"/>
      <c r="L56" s="504"/>
      <c r="M56" s="504"/>
      <c r="N56" s="504"/>
      <c r="O56" s="494"/>
      <c r="P56" s="494"/>
    </row>
    <row r="57" spans="3:16" ht="18.600000000000001">
      <c r="C57" s="380"/>
      <c r="D57" s="380"/>
      <c r="E57" s="380"/>
      <c r="F57" s="380"/>
      <c r="G57" s="380"/>
      <c r="H57" s="380"/>
      <c r="I57" s="380"/>
      <c r="J57" s="380"/>
      <c r="K57" s="380"/>
      <c r="L57" s="380"/>
      <c r="M57" s="380"/>
      <c r="N57" s="380"/>
      <c r="O57" s="64"/>
      <c r="P57" s="64"/>
    </row>
    <row r="58" spans="3:16" ht="18.600000000000001">
      <c r="C58" s="339" t="s">
        <v>413</v>
      </c>
      <c r="D58" s="340"/>
      <c r="E58" s="340"/>
      <c r="F58" s="340"/>
      <c r="G58" s="340"/>
      <c r="H58" s="340"/>
      <c r="I58" s="340"/>
      <c r="J58" s="340"/>
      <c r="K58" s="340"/>
      <c r="L58" s="340"/>
      <c r="M58" s="340"/>
      <c r="N58" s="340"/>
      <c r="O58" s="35"/>
      <c r="P58" s="35"/>
    </row>
    <row r="59" spans="3:16" ht="46.5" customHeight="1">
      <c r="C59" s="504" t="s">
        <v>414</v>
      </c>
      <c r="D59" s="504"/>
      <c r="E59" s="504"/>
      <c r="F59" s="504"/>
      <c r="G59" s="504"/>
      <c r="H59" s="504"/>
      <c r="I59" s="504"/>
      <c r="J59" s="504"/>
      <c r="K59" s="504"/>
      <c r="L59" s="504"/>
      <c r="M59" s="504"/>
      <c r="N59" s="504"/>
      <c r="O59" s="494"/>
      <c r="P59" s="494"/>
    </row>
    <row r="60" spans="3:16" ht="15.95">
      <c r="C60" s="495"/>
      <c r="D60" s="495"/>
      <c r="E60" s="495"/>
      <c r="F60" s="495"/>
      <c r="G60" s="495"/>
      <c r="H60" s="495"/>
      <c r="I60" s="495"/>
      <c r="J60" s="334"/>
      <c r="K60" s="381"/>
      <c r="L60" s="382"/>
      <c r="M60" s="382"/>
      <c r="N60" s="383"/>
      <c r="O60" s="46"/>
      <c r="P60" s="60"/>
    </row>
    <row r="61" spans="3:16" ht="18.600000000000001">
      <c r="C61" s="339" t="s">
        <v>415</v>
      </c>
      <c r="D61" s="340"/>
      <c r="E61" s="340"/>
      <c r="F61" s="340"/>
      <c r="G61" s="340"/>
      <c r="H61" s="340"/>
      <c r="I61" s="340"/>
      <c r="J61" s="340"/>
      <c r="K61" s="340"/>
      <c r="L61" s="340"/>
      <c r="M61" s="340"/>
      <c r="N61" s="340"/>
      <c r="O61" s="35"/>
      <c r="P61" s="35"/>
    </row>
    <row r="62" spans="3:16" ht="178.5" customHeight="1">
      <c r="C62" s="504" t="s">
        <v>416</v>
      </c>
      <c r="D62" s="504"/>
      <c r="E62" s="504"/>
      <c r="F62" s="504"/>
      <c r="G62" s="504"/>
      <c r="H62" s="504"/>
      <c r="I62" s="504"/>
      <c r="J62" s="504"/>
      <c r="K62" s="504"/>
      <c r="L62" s="504"/>
      <c r="M62" s="504"/>
      <c r="N62" s="504"/>
      <c r="O62" s="494"/>
      <c r="P62" s="494"/>
    </row>
    <row r="63" spans="3:16" ht="18.600000000000001">
      <c r="C63" s="376"/>
      <c r="D63" s="376"/>
      <c r="E63" s="376"/>
      <c r="F63" s="376"/>
      <c r="G63" s="376"/>
      <c r="H63" s="376"/>
      <c r="I63" s="376"/>
      <c r="J63" s="376"/>
      <c r="K63" s="376"/>
      <c r="L63" s="376"/>
      <c r="M63" s="376"/>
      <c r="N63" s="376"/>
      <c r="O63" s="35"/>
      <c r="P63" s="35"/>
    </row>
    <row r="64" spans="3:16" ht="18.600000000000001">
      <c r="C64" s="494"/>
      <c r="D64" s="494"/>
      <c r="E64" s="494"/>
      <c r="F64" s="494"/>
      <c r="G64" s="494"/>
      <c r="H64" s="494"/>
      <c r="I64" s="494"/>
      <c r="J64" s="494"/>
      <c r="K64" s="494"/>
      <c r="L64" s="494"/>
      <c r="M64" s="494"/>
      <c r="N64" s="494"/>
      <c r="O64" s="494"/>
      <c r="P64" s="494"/>
    </row>
    <row r="65" spans="3:16" ht="18.600000000000001">
      <c r="C65" s="35"/>
      <c r="D65" s="35"/>
      <c r="E65" s="35"/>
      <c r="F65" s="35"/>
      <c r="G65" s="35"/>
      <c r="H65" s="35"/>
      <c r="I65" s="35"/>
      <c r="J65" s="35"/>
      <c r="K65" s="35"/>
      <c r="L65" s="35"/>
      <c r="M65" s="35"/>
      <c r="N65" s="35"/>
      <c r="O65" s="35"/>
      <c r="P65" s="35"/>
    </row>
    <row r="66" spans="3:16" ht="18.600000000000001">
      <c r="C66" s="494"/>
      <c r="D66" s="494"/>
      <c r="E66" s="494"/>
      <c r="F66" s="494"/>
      <c r="G66" s="494"/>
      <c r="H66" s="494"/>
      <c r="I66" s="494"/>
      <c r="J66" s="494"/>
      <c r="K66" s="494"/>
      <c r="L66" s="494"/>
      <c r="M66" s="494"/>
      <c r="N66" s="494"/>
      <c r="O66" s="494"/>
      <c r="P66" s="494"/>
    </row>
    <row r="67" spans="3:16" ht="18.600000000000001">
      <c r="C67" s="51"/>
      <c r="D67" s="51"/>
      <c r="E67" s="51"/>
      <c r="F67" s="51"/>
      <c r="G67" s="501"/>
      <c r="H67" s="501"/>
      <c r="I67" s="501"/>
      <c r="J67" s="501"/>
      <c r="K67" s="501"/>
      <c r="L67" s="501"/>
      <c r="M67" s="501"/>
      <c r="N67" s="51"/>
    </row>
    <row r="68" spans="3:16" ht="18.600000000000001">
      <c r="C68" s="31"/>
      <c r="D68" s="31"/>
      <c r="E68" s="31"/>
      <c r="F68" s="31"/>
      <c r="G68" s="31"/>
      <c r="H68" s="31"/>
      <c r="I68" s="31"/>
      <c r="J68" s="31"/>
      <c r="K68" s="31"/>
      <c r="L68" s="31"/>
      <c r="M68" s="31"/>
      <c r="N68" s="31"/>
      <c r="O68" s="51"/>
      <c r="P68" s="35"/>
    </row>
    <row r="69" spans="3:16" ht="18.600000000000001">
      <c r="C69" s="7"/>
      <c r="D69" s="7"/>
      <c r="E69" s="7"/>
      <c r="F69" s="7"/>
      <c r="G69" s="7"/>
      <c r="H69" s="7"/>
      <c r="I69" s="7"/>
      <c r="J69" s="7"/>
      <c r="K69" s="7"/>
      <c r="L69" s="7"/>
      <c r="M69" s="7"/>
      <c r="N69" s="28"/>
      <c r="O69" s="7"/>
      <c r="P69" s="7"/>
    </row>
    <row r="70" spans="3:16" ht="18.600000000000001">
      <c r="C70" s="51"/>
      <c r="D70" s="51"/>
      <c r="E70" s="51"/>
      <c r="F70" s="51"/>
      <c r="G70" s="51"/>
      <c r="H70" s="51"/>
      <c r="I70" s="51"/>
      <c r="J70" s="51"/>
      <c r="K70" s="51"/>
      <c r="L70" s="51"/>
      <c r="M70" s="51"/>
      <c r="N70" s="51"/>
      <c r="O70" s="51"/>
      <c r="P70" s="35"/>
    </row>
    <row r="71" spans="3:16" ht="18.600000000000001">
      <c r="C71" s="7"/>
      <c r="D71" s="7"/>
      <c r="E71" s="7"/>
      <c r="F71" s="7"/>
      <c r="G71" s="7"/>
      <c r="H71" s="7"/>
      <c r="I71" s="7"/>
      <c r="J71" s="7"/>
      <c r="K71" s="7"/>
      <c r="L71" s="7"/>
      <c r="M71" s="7"/>
      <c r="N71" s="28"/>
      <c r="O71" s="7"/>
      <c r="P71" s="7"/>
    </row>
    <row r="72" spans="3:16" ht="18.600000000000001">
      <c r="C72" s="51"/>
      <c r="D72" s="51"/>
      <c r="E72" s="51"/>
      <c r="F72" s="51"/>
      <c r="G72" s="51"/>
      <c r="H72" s="51"/>
      <c r="I72" s="51"/>
      <c r="J72" s="51"/>
      <c r="K72" s="51"/>
      <c r="L72" s="51"/>
      <c r="M72" s="51"/>
      <c r="N72" s="51"/>
      <c r="O72" s="51"/>
      <c r="P72" s="35"/>
    </row>
    <row r="73" spans="3:16" ht="18.600000000000001">
      <c r="C73" s="7"/>
      <c r="D73" s="7"/>
      <c r="E73" s="7"/>
      <c r="F73" s="7"/>
      <c r="G73" s="7"/>
      <c r="H73" s="7"/>
      <c r="I73" s="7"/>
      <c r="J73" s="7"/>
      <c r="K73" s="7"/>
      <c r="L73" s="7"/>
      <c r="M73" s="7"/>
      <c r="N73" s="28"/>
      <c r="O73" s="7"/>
      <c r="P73" s="7"/>
    </row>
    <row r="74" spans="3:16" ht="18.600000000000001">
      <c r="C74" s="51"/>
      <c r="D74" s="51"/>
      <c r="E74" s="51"/>
      <c r="F74" s="51"/>
      <c r="G74" s="51"/>
      <c r="H74" s="51"/>
      <c r="I74" s="51"/>
      <c r="J74" s="51"/>
      <c r="K74" s="51"/>
      <c r="L74" s="51"/>
      <c r="M74" s="51"/>
      <c r="N74" s="51"/>
      <c r="O74" s="51"/>
      <c r="P74" s="35"/>
    </row>
    <row r="75" spans="3:16" ht="18.600000000000001">
      <c r="C75" s="7"/>
      <c r="D75" s="7"/>
      <c r="E75" s="7"/>
      <c r="F75" s="7"/>
      <c r="G75" s="7"/>
      <c r="H75" s="7"/>
      <c r="I75" s="7"/>
      <c r="J75" s="7"/>
      <c r="K75" s="7"/>
      <c r="L75" s="7"/>
      <c r="M75" s="7"/>
      <c r="N75" s="28"/>
      <c r="O75" s="7"/>
      <c r="P75" s="7"/>
    </row>
    <row r="76" spans="3:16" ht="18.600000000000001">
      <c r="C76" s="51"/>
      <c r="D76" s="51"/>
      <c r="E76" s="51"/>
      <c r="F76" s="51"/>
      <c r="G76" s="51"/>
      <c r="H76" s="51"/>
      <c r="I76" s="51"/>
      <c r="J76" s="51"/>
      <c r="K76" s="51"/>
      <c r="L76" s="51"/>
      <c r="M76" s="51"/>
      <c r="N76" s="51"/>
      <c r="O76" s="51"/>
      <c r="P76" s="35"/>
    </row>
    <row r="77" spans="3:16" ht="18.600000000000001">
      <c r="C77" s="7"/>
      <c r="D77" s="7"/>
      <c r="E77" s="7"/>
      <c r="F77" s="7"/>
      <c r="G77" s="7"/>
      <c r="H77" s="7"/>
      <c r="I77" s="7"/>
      <c r="J77" s="7"/>
      <c r="K77" s="7"/>
      <c r="L77" s="7"/>
      <c r="M77" s="7"/>
      <c r="N77" s="28"/>
      <c r="O77" s="7"/>
      <c r="P77" s="7"/>
    </row>
    <row r="78" spans="3:16" ht="18.600000000000001">
      <c r="C78" s="51"/>
      <c r="D78" s="51"/>
      <c r="E78" s="51"/>
      <c r="F78" s="51"/>
      <c r="G78" s="51"/>
      <c r="H78" s="51"/>
      <c r="I78" s="51"/>
      <c r="J78" s="51"/>
      <c r="K78" s="51"/>
      <c r="L78" s="51"/>
      <c r="M78" s="51"/>
      <c r="N78" s="51"/>
      <c r="O78" s="51"/>
      <c r="P78" s="35"/>
    </row>
    <row r="79" spans="3:16" ht="18.600000000000001">
      <c r="C79" s="7"/>
      <c r="D79" s="7"/>
      <c r="E79" s="7"/>
      <c r="F79" s="7"/>
      <c r="G79" s="7"/>
      <c r="H79" s="7"/>
      <c r="I79" s="7"/>
      <c r="J79" s="7"/>
      <c r="K79" s="7"/>
      <c r="L79" s="7"/>
      <c r="M79" s="7"/>
      <c r="N79" s="28"/>
      <c r="O79" s="7"/>
      <c r="P79" s="7"/>
    </row>
    <row r="80" spans="3:16" ht="18.600000000000001">
      <c r="C80" s="51"/>
      <c r="D80" s="51"/>
      <c r="E80" s="51"/>
      <c r="F80" s="51"/>
      <c r="G80" s="51"/>
      <c r="H80" s="51"/>
      <c r="I80" s="51"/>
      <c r="J80" s="51"/>
      <c r="K80" s="51"/>
      <c r="L80" s="51"/>
      <c r="M80" s="51"/>
      <c r="N80" s="51"/>
      <c r="O80" s="51"/>
      <c r="P80" s="35"/>
    </row>
    <row r="81" spans="3:16" ht="18.600000000000001">
      <c r="C81" s="7"/>
      <c r="D81" s="7"/>
      <c r="E81" s="7"/>
      <c r="F81" s="7"/>
      <c r="G81" s="7"/>
      <c r="H81" s="7"/>
      <c r="I81" s="7"/>
      <c r="J81" s="7"/>
      <c r="K81" s="7"/>
      <c r="L81" s="7"/>
      <c r="M81" s="7"/>
      <c r="N81" s="28"/>
      <c r="O81" s="7"/>
      <c r="P81" s="7"/>
    </row>
    <row r="82" spans="3:16" ht="18.600000000000001">
      <c r="C82" s="51"/>
      <c r="D82" s="51"/>
      <c r="E82" s="51"/>
      <c r="F82" s="51"/>
      <c r="G82" s="51"/>
      <c r="H82" s="51"/>
      <c r="I82" s="51"/>
      <c r="J82" s="51"/>
      <c r="K82" s="51"/>
      <c r="L82" s="51"/>
      <c r="M82" s="51"/>
      <c r="N82" s="51"/>
      <c r="O82" s="51"/>
      <c r="P82" s="35"/>
    </row>
    <row r="83" spans="3:16" ht="18.600000000000001">
      <c r="C83" s="7"/>
      <c r="D83" s="7"/>
      <c r="E83" s="7"/>
      <c r="F83" s="7"/>
      <c r="G83" s="7"/>
      <c r="H83" s="7"/>
      <c r="I83" s="7"/>
      <c r="J83" s="7"/>
      <c r="K83" s="7"/>
      <c r="L83" s="7"/>
      <c r="M83" s="7"/>
      <c r="N83" s="28"/>
      <c r="O83" s="7"/>
      <c r="P83" s="7"/>
    </row>
    <row r="84" spans="3:16" ht="18.600000000000001">
      <c r="C84" s="51"/>
      <c r="D84" s="51"/>
      <c r="E84" s="51"/>
      <c r="F84" s="51"/>
      <c r="G84" s="51"/>
      <c r="H84" s="51"/>
      <c r="I84" s="51"/>
      <c r="J84" s="51"/>
      <c r="K84" s="51"/>
      <c r="L84" s="51"/>
      <c r="M84" s="51"/>
      <c r="N84" s="51"/>
      <c r="O84" s="51"/>
      <c r="P84" s="35"/>
    </row>
    <row r="85" spans="3:16" ht="18.600000000000001">
      <c r="C85" s="7"/>
      <c r="D85" s="7"/>
      <c r="E85" s="7"/>
      <c r="F85" s="7"/>
      <c r="G85" s="7"/>
      <c r="H85" s="7"/>
      <c r="I85" s="7"/>
      <c r="J85" s="7"/>
      <c r="K85" s="7"/>
      <c r="L85" s="7"/>
      <c r="M85" s="7"/>
      <c r="N85" s="28"/>
      <c r="O85" s="7"/>
      <c r="P85" s="7"/>
    </row>
    <row r="86" spans="3:16" ht="18.600000000000001">
      <c r="C86" s="51"/>
      <c r="D86" s="51"/>
      <c r="E86" s="51"/>
      <c r="F86" s="51"/>
      <c r="G86" s="51"/>
      <c r="H86" s="51"/>
      <c r="I86" s="51"/>
      <c r="J86" s="51"/>
      <c r="K86" s="51"/>
      <c r="L86" s="51"/>
      <c r="M86" s="51"/>
      <c r="N86" s="51"/>
      <c r="O86" s="51"/>
      <c r="P86" s="35"/>
    </row>
    <row r="87" spans="3:16" ht="18.600000000000001">
      <c r="C87" s="7"/>
      <c r="D87" s="7"/>
      <c r="E87" s="7"/>
      <c r="F87" s="7"/>
      <c r="G87" s="7"/>
      <c r="H87" s="7"/>
      <c r="I87" s="7"/>
      <c r="J87" s="7"/>
      <c r="K87" s="7"/>
      <c r="L87" s="7"/>
      <c r="M87" s="7"/>
      <c r="N87" s="28"/>
      <c r="O87" s="7"/>
      <c r="P87" s="7"/>
    </row>
    <row r="88" spans="3:16" ht="18.600000000000001">
      <c r="C88" s="51"/>
      <c r="D88" s="51"/>
      <c r="E88" s="51"/>
      <c r="F88" s="51"/>
      <c r="G88" s="51"/>
      <c r="H88" s="51"/>
      <c r="I88" s="51"/>
      <c r="J88" s="51"/>
      <c r="K88" s="51"/>
      <c r="L88" s="51"/>
      <c r="M88" s="51"/>
      <c r="N88" s="51"/>
      <c r="O88" s="51"/>
      <c r="P88" s="35"/>
    </row>
    <row r="89" spans="3:16" ht="18.600000000000001">
      <c r="C89" s="7"/>
      <c r="D89" s="7"/>
      <c r="E89" s="7"/>
      <c r="F89" s="7"/>
      <c r="G89" s="7"/>
      <c r="H89" s="7"/>
      <c r="I89" s="7"/>
      <c r="J89" s="7"/>
      <c r="K89" s="7"/>
      <c r="L89" s="7"/>
      <c r="M89" s="7"/>
      <c r="N89" s="28"/>
      <c r="O89" s="7"/>
      <c r="P89" s="7"/>
    </row>
    <row r="90" spans="3:16" ht="18.600000000000001">
      <c r="C90" s="51"/>
      <c r="D90" s="51"/>
      <c r="E90" s="51"/>
      <c r="F90" s="51"/>
      <c r="G90" s="51"/>
      <c r="H90" s="51"/>
      <c r="I90" s="51"/>
      <c r="J90" s="51"/>
      <c r="K90" s="51"/>
      <c r="L90" s="51"/>
      <c r="M90" s="51"/>
      <c r="N90" s="51"/>
      <c r="O90" s="51"/>
      <c r="P90" s="35"/>
    </row>
    <row r="91" spans="3:16" ht="18.600000000000001">
      <c r="C91" s="7"/>
      <c r="D91" s="7"/>
      <c r="E91" s="7"/>
      <c r="F91" s="7"/>
      <c r="G91" s="7"/>
      <c r="H91" s="7"/>
      <c r="I91" s="7"/>
      <c r="J91" s="7"/>
      <c r="K91" s="7"/>
      <c r="L91" s="7"/>
      <c r="M91" s="7"/>
      <c r="N91" s="28"/>
      <c r="O91" s="7"/>
      <c r="P91" s="7"/>
    </row>
    <row r="92" spans="3:16" ht="18.600000000000001">
      <c r="C92" s="51"/>
      <c r="D92" s="51"/>
      <c r="E92" s="51"/>
      <c r="F92" s="51"/>
      <c r="G92" s="51"/>
      <c r="H92" s="51"/>
      <c r="I92" s="51"/>
      <c r="J92" s="51"/>
      <c r="K92" s="51"/>
      <c r="L92" s="51"/>
      <c r="M92" s="51"/>
      <c r="N92" s="51"/>
      <c r="O92" s="51"/>
      <c r="P92" s="35"/>
    </row>
    <row r="93" spans="3:16" ht="18.600000000000001">
      <c r="C93" s="7"/>
      <c r="D93" s="7"/>
      <c r="E93" s="7"/>
      <c r="F93" s="7"/>
      <c r="G93" s="7"/>
      <c r="H93" s="7"/>
      <c r="I93" s="7"/>
      <c r="J93" s="7"/>
      <c r="K93" s="7"/>
      <c r="L93" s="7"/>
      <c r="M93" s="7"/>
      <c r="N93" s="28"/>
      <c r="O93" s="7"/>
      <c r="P93" s="7"/>
    </row>
    <row r="94" spans="3:16" ht="18.600000000000001">
      <c r="C94" s="51"/>
      <c r="D94" s="51"/>
      <c r="E94" s="51"/>
      <c r="F94" s="51"/>
      <c r="G94" s="51"/>
      <c r="H94" s="51"/>
      <c r="I94" s="51"/>
      <c r="J94" s="51"/>
      <c r="K94" s="51"/>
      <c r="L94" s="51"/>
      <c r="M94" s="51"/>
      <c r="N94" s="51"/>
    </row>
  </sheetData>
  <mergeCells count="25">
    <mergeCell ref="G67:M67"/>
    <mergeCell ref="G27:M27"/>
    <mergeCell ref="G39:M39"/>
    <mergeCell ref="C56:N56"/>
    <mergeCell ref="O56:P56"/>
    <mergeCell ref="C38:M38"/>
    <mergeCell ref="C41:P41"/>
    <mergeCell ref="C48:N48"/>
    <mergeCell ref="O48:P48"/>
    <mergeCell ref="C53:N53"/>
    <mergeCell ref="O53:P53"/>
    <mergeCell ref="C66:N66"/>
    <mergeCell ref="O66:P66"/>
    <mergeCell ref="C59:N59"/>
    <mergeCell ref="O59:P59"/>
    <mergeCell ref="C62:N62"/>
    <mergeCell ref="O62:P62"/>
    <mergeCell ref="C64:N64"/>
    <mergeCell ref="O64:P64"/>
    <mergeCell ref="C60:I60"/>
    <mergeCell ref="C11:M13"/>
    <mergeCell ref="C16:M17"/>
    <mergeCell ref="C20:M21"/>
    <mergeCell ref="C46:N46"/>
    <mergeCell ref="C24:N25"/>
  </mergeCells>
  <hyperlinks>
    <hyperlink ref="A4" location="'ÍNDICE REMISSIVO'!A1" display="Índice" xr:uid="{380B59A8-0C0C-47DB-A383-1CA1FD8F39BC}"/>
    <hyperlink ref="F1" location="ÍNDICE!A1" display="Índice" xr:uid="{79FCC1E3-0A1A-42E7-9EE3-A867C3AF1A6E}"/>
    <hyperlink ref="G1" location="'TEMAS MATERIAIS'!A1" display="Temas materiais" xr:uid="{A17003F6-7F31-414F-9084-50163A7A6FD9}"/>
    <hyperlink ref="H1" location="AMBIENTAL!A1" display="Ambiental" xr:uid="{FC79FEE7-4C78-4EC0-8143-F8A91ED180AC}"/>
    <hyperlink ref="I1" location="ECONÔMICO!A1" display="Econômico " xr:uid="{07CCEE00-3B75-42D0-9ABD-807446AE9CCB}"/>
    <hyperlink ref="J1" location="GOVERNANÇA!A1" display="Governança " xr:uid="{58160A31-92C1-436B-AF74-C2026BBCB4D3}"/>
    <hyperlink ref="L1" location="GRI!A1" display="GRI" xr:uid="{F1540DD6-F31F-443E-985F-89090AE7E0EE}"/>
    <hyperlink ref="M1" location="SASB!A1" display="SASB" xr:uid="{D4FE35E5-82FC-4343-A102-4B0D374DF81A}"/>
    <hyperlink ref="K1" location="SOCIAL!A1" display="Social " xr:uid="{419DE0A6-30A0-4DCF-A6F2-3D3CE4171462}"/>
  </hyperlinks>
  <pageMargins left="0.51181102362204722" right="0.51181102362204722" top="0.78740157480314965" bottom="0.78740157480314965" header="0.31496062992125984" footer="0.31496062992125984"/>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B40C1-C2F3-4C12-84C4-7FA8E4485826}">
  <sheetPr>
    <tabColor rgb="FF0070C0"/>
  </sheetPr>
  <dimension ref="A1:S167"/>
  <sheetViews>
    <sheetView showGridLines="0" topLeftCell="A127" zoomScale="69" zoomScaleNormal="17" workbookViewId="0">
      <selection activeCell="C7" sqref="C7:G8"/>
    </sheetView>
  </sheetViews>
  <sheetFormatPr defaultRowHeight="14.45"/>
  <cols>
    <col min="1" max="1" width="2.85546875" customWidth="1"/>
    <col min="2" max="2" width="7.85546875" customWidth="1"/>
    <col min="4" max="4" width="8.7109375" customWidth="1"/>
    <col min="5" max="5" width="2.28515625" customWidth="1"/>
    <col min="6" max="13" width="22.42578125"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8.5">
      <c r="A3" s="3"/>
      <c r="C3" s="37" t="s">
        <v>417</v>
      </c>
      <c r="S3" s="21"/>
    </row>
    <row r="4" spans="1:19" ht="21">
      <c r="A4" s="5" t="s">
        <v>0</v>
      </c>
      <c r="B4" s="6">
        <v>3</v>
      </c>
      <c r="C4" s="4"/>
    </row>
    <row r="5" spans="1:19" ht="21">
      <c r="A5" s="5"/>
      <c r="B5" s="6"/>
      <c r="C5" s="13" t="s">
        <v>418</v>
      </c>
      <c r="D5" s="10"/>
      <c r="E5" s="10"/>
      <c r="F5" s="10"/>
      <c r="G5" s="10"/>
      <c r="H5" s="10"/>
      <c r="I5" s="10"/>
      <c r="J5" s="10"/>
      <c r="K5" s="10"/>
      <c r="L5" s="10"/>
      <c r="M5" s="10"/>
      <c r="N5" s="10"/>
    </row>
    <row r="6" spans="1:19" ht="14.1" customHeight="1">
      <c r="A6" s="5"/>
      <c r="B6" s="6"/>
      <c r="C6" s="83"/>
      <c r="D6" s="8"/>
      <c r="E6" s="8"/>
      <c r="F6" s="8"/>
      <c r="G6" s="8"/>
      <c r="H6" s="8"/>
      <c r="I6" s="8"/>
      <c r="J6" s="8"/>
      <c r="K6" s="8"/>
      <c r="L6" s="8"/>
      <c r="M6" s="8"/>
      <c r="N6" s="8"/>
    </row>
    <row r="7" spans="1:19" ht="15.95" customHeight="1">
      <c r="A7" s="5"/>
      <c r="B7" s="6"/>
      <c r="C7" s="507" t="s">
        <v>419</v>
      </c>
      <c r="D7" s="507"/>
      <c r="E7" s="507"/>
      <c r="F7" s="507"/>
      <c r="G7" s="507"/>
      <c r="H7" s="509">
        <v>2019</v>
      </c>
      <c r="I7" s="509">
        <v>2020</v>
      </c>
      <c r="J7" s="509">
        <v>2021</v>
      </c>
      <c r="K7" s="509">
        <v>2022</v>
      </c>
      <c r="L7" s="509">
        <v>2023</v>
      </c>
      <c r="M7" s="509">
        <v>2024</v>
      </c>
    </row>
    <row r="8" spans="1:19" ht="21.6" thickBot="1">
      <c r="A8" s="5"/>
      <c r="B8" s="6"/>
      <c r="C8" s="508"/>
      <c r="D8" s="508"/>
      <c r="E8" s="508"/>
      <c r="F8" s="508"/>
      <c r="G8" s="508"/>
      <c r="H8" s="510"/>
      <c r="I8" s="510"/>
      <c r="J8" s="510"/>
      <c r="K8" s="510"/>
      <c r="L8" s="510"/>
      <c r="M8" s="510"/>
      <c r="N8" s="14"/>
    </row>
    <row r="9" spans="1:19" ht="15.95">
      <c r="A9" s="5"/>
      <c r="B9" s="6"/>
      <c r="C9" s="68"/>
      <c r="H9" s="66"/>
      <c r="I9" s="66"/>
      <c r="J9" s="66"/>
      <c r="K9" s="66"/>
      <c r="L9" s="66"/>
    </row>
    <row r="10" spans="1:19" ht="18.600000000000001">
      <c r="A10" s="5"/>
      <c r="B10" s="6"/>
      <c r="C10" s="84" t="s">
        <v>420</v>
      </c>
      <c r="D10" s="85"/>
      <c r="E10" s="85"/>
      <c r="F10" s="85"/>
      <c r="G10" s="85"/>
      <c r="H10" s="86">
        <v>7940</v>
      </c>
      <c r="I10" s="86">
        <v>7993</v>
      </c>
      <c r="J10" s="86">
        <v>8312</v>
      </c>
      <c r="K10" s="86">
        <v>8668</v>
      </c>
      <c r="L10" s="86">
        <v>8569</v>
      </c>
      <c r="M10" s="86">
        <v>8382</v>
      </c>
      <c r="N10" s="85"/>
    </row>
    <row r="11" spans="1:19" ht="18.600000000000001">
      <c r="A11" s="3"/>
      <c r="C11" s="87" t="s">
        <v>421</v>
      </c>
      <c r="D11" s="7"/>
      <c r="E11" s="7"/>
      <c r="F11" s="7"/>
      <c r="G11" s="7"/>
      <c r="H11" s="88">
        <v>6121</v>
      </c>
      <c r="I11" s="89">
        <v>6097</v>
      </c>
      <c r="J11" s="88">
        <v>6239</v>
      </c>
      <c r="K11" s="88">
        <v>6429</v>
      </c>
      <c r="L11" s="88">
        <v>6307</v>
      </c>
      <c r="M11" s="88">
        <v>6158</v>
      </c>
    </row>
    <row r="12" spans="1:19" ht="14.45" customHeight="1">
      <c r="A12" s="3"/>
      <c r="C12" s="90" t="s">
        <v>422</v>
      </c>
      <c r="D12" s="7"/>
      <c r="E12" s="7"/>
      <c r="F12" s="7"/>
      <c r="G12" s="7"/>
      <c r="H12" s="88">
        <v>1819</v>
      </c>
      <c r="I12" s="89">
        <v>1896</v>
      </c>
      <c r="J12" s="88">
        <v>2073</v>
      </c>
      <c r="K12" s="88">
        <v>2239</v>
      </c>
      <c r="L12" s="88">
        <v>2262</v>
      </c>
      <c r="M12" s="88">
        <v>2224</v>
      </c>
    </row>
    <row r="13" spans="1:19" ht="18.600000000000001">
      <c r="A13" s="3"/>
      <c r="B13" s="7"/>
      <c r="C13" s="71"/>
      <c r="H13" s="69"/>
      <c r="I13" s="69"/>
      <c r="J13" s="69"/>
      <c r="K13" s="69"/>
      <c r="L13" s="69"/>
      <c r="M13" s="69"/>
      <c r="Q13" s="20"/>
      <c r="R13" s="20"/>
    </row>
    <row r="14" spans="1:19" ht="14.45" customHeight="1">
      <c r="A14" s="5"/>
      <c r="C14" s="84" t="s">
        <v>423</v>
      </c>
      <c r="D14" s="85"/>
      <c r="E14" s="85"/>
      <c r="F14" s="85"/>
      <c r="G14" s="85"/>
      <c r="H14" s="86">
        <v>6050</v>
      </c>
      <c r="I14" s="86">
        <v>6088</v>
      </c>
      <c r="J14" s="86">
        <v>6278</v>
      </c>
      <c r="K14" s="86">
        <v>6493</v>
      </c>
      <c r="L14" s="86">
        <v>6419</v>
      </c>
      <c r="M14" s="86">
        <v>6291</v>
      </c>
      <c r="N14" s="85"/>
    </row>
    <row r="15" spans="1:19" ht="18.600000000000001">
      <c r="A15" s="3"/>
      <c r="B15" s="7"/>
      <c r="C15" s="87" t="s">
        <v>421</v>
      </c>
      <c r="D15" s="7"/>
      <c r="E15" s="7"/>
      <c r="F15" s="7"/>
      <c r="G15" s="7"/>
      <c r="H15" s="88">
        <v>4681</v>
      </c>
      <c r="I15" s="89">
        <v>4648</v>
      </c>
      <c r="J15" s="88">
        <v>4696</v>
      </c>
      <c r="K15" s="88">
        <v>4813</v>
      </c>
      <c r="L15" s="88">
        <v>4733</v>
      </c>
      <c r="M15" s="88">
        <v>4630</v>
      </c>
      <c r="Q15" s="20"/>
      <c r="R15" s="20"/>
    </row>
    <row r="16" spans="1:19" ht="18.600000000000001">
      <c r="A16" s="5"/>
      <c r="C16" s="90" t="s">
        <v>422</v>
      </c>
      <c r="D16" s="7"/>
      <c r="E16" s="7"/>
      <c r="F16" s="7"/>
      <c r="G16" s="7"/>
      <c r="H16" s="88">
        <v>1369</v>
      </c>
      <c r="I16" s="89">
        <v>1440</v>
      </c>
      <c r="J16" s="88">
        <v>1582</v>
      </c>
      <c r="K16" s="88">
        <v>1680</v>
      </c>
      <c r="L16" s="88">
        <v>1686</v>
      </c>
      <c r="M16" s="88">
        <v>1661</v>
      </c>
      <c r="S16" s="25"/>
    </row>
    <row r="17" spans="1:18" ht="14.45" customHeight="1">
      <c r="A17" s="5"/>
      <c r="C17" s="71"/>
      <c r="H17" s="69"/>
      <c r="I17" s="70"/>
      <c r="J17" s="69"/>
      <c r="K17" s="69"/>
      <c r="L17" s="69"/>
      <c r="M17" s="69"/>
    </row>
    <row r="18" spans="1:18" ht="18.600000000000001">
      <c r="A18" s="3"/>
      <c r="B18" s="7"/>
      <c r="C18" s="84" t="s">
        <v>424</v>
      </c>
      <c r="D18" s="85"/>
      <c r="E18" s="85"/>
      <c r="F18" s="85"/>
      <c r="G18" s="85"/>
      <c r="H18" s="86">
        <v>196</v>
      </c>
      <c r="I18" s="86">
        <v>151</v>
      </c>
      <c r="J18" s="86">
        <v>155</v>
      </c>
      <c r="K18" s="86">
        <v>172</v>
      </c>
      <c r="L18" s="86">
        <v>178</v>
      </c>
      <c r="M18" s="86">
        <v>180</v>
      </c>
      <c r="N18" s="85"/>
      <c r="Q18" s="20"/>
      <c r="R18" s="20"/>
    </row>
    <row r="19" spans="1:18" ht="18.600000000000001">
      <c r="A19" s="3"/>
      <c r="B19" s="7"/>
      <c r="C19" s="87" t="s">
        <v>421</v>
      </c>
      <c r="D19" s="7"/>
      <c r="E19" s="7"/>
      <c r="F19" s="7"/>
      <c r="G19" s="7"/>
      <c r="H19" s="88">
        <v>120</v>
      </c>
      <c r="I19" s="89">
        <v>107</v>
      </c>
      <c r="J19" s="88">
        <v>110</v>
      </c>
      <c r="K19" s="88">
        <v>120</v>
      </c>
      <c r="L19" s="88">
        <v>126</v>
      </c>
      <c r="M19" s="88">
        <v>130</v>
      </c>
      <c r="Q19" s="20"/>
      <c r="R19" s="20"/>
    </row>
    <row r="20" spans="1:18" ht="14.45" customHeight="1">
      <c r="A20" s="5"/>
      <c r="C20" s="90" t="s">
        <v>422</v>
      </c>
      <c r="D20" s="7"/>
      <c r="E20" s="7"/>
      <c r="F20" s="7"/>
      <c r="G20" s="7"/>
      <c r="H20" s="88">
        <v>76</v>
      </c>
      <c r="I20" s="89">
        <v>44</v>
      </c>
      <c r="J20" s="88">
        <v>45</v>
      </c>
      <c r="K20" s="88">
        <v>52</v>
      </c>
      <c r="L20" s="88">
        <v>52</v>
      </c>
      <c r="M20" s="88">
        <v>50</v>
      </c>
    </row>
    <row r="21" spans="1:18" ht="18.600000000000001" customHeight="1">
      <c r="A21" s="3"/>
      <c r="B21" s="7"/>
      <c r="C21" s="91"/>
      <c r="D21" s="7"/>
      <c r="E21" s="7"/>
      <c r="F21" s="7"/>
      <c r="G21" s="7"/>
      <c r="H21" s="92"/>
      <c r="I21" s="92"/>
      <c r="J21" s="92"/>
      <c r="K21" s="92"/>
      <c r="L21" s="92"/>
      <c r="M21" s="92"/>
      <c r="Q21" s="20"/>
      <c r="R21" s="20"/>
    </row>
    <row r="22" spans="1:18" ht="18.600000000000001">
      <c r="A22" s="5"/>
      <c r="C22" s="84" t="s">
        <v>425</v>
      </c>
      <c r="D22" s="85"/>
      <c r="E22" s="85"/>
      <c r="F22" s="85"/>
      <c r="G22" s="85"/>
      <c r="H22" s="86">
        <v>765</v>
      </c>
      <c r="I22" s="86">
        <v>764</v>
      </c>
      <c r="J22" s="86">
        <v>758</v>
      </c>
      <c r="K22" s="86">
        <v>831</v>
      </c>
      <c r="L22" s="86">
        <v>817</v>
      </c>
      <c r="M22" s="86">
        <v>816</v>
      </c>
      <c r="N22" s="85"/>
    </row>
    <row r="23" spans="1:18" ht="18.600000000000001">
      <c r="A23" s="5"/>
      <c r="C23" s="87" t="s">
        <v>421</v>
      </c>
      <c r="D23" s="7"/>
      <c r="E23" s="7"/>
      <c r="F23" s="7"/>
      <c r="G23" s="7"/>
      <c r="H23" s="88">
        <v>619</v>
      </c>
      <c r="I23" s="89">
        <v>615</v>
      </c>
      <c r="J23" s="88">
        <v>599</v>
      </c>
      <c r="K23" s="88">
        <v>642</v>
      </c>
      <c r="L23" s="88">
        <v>627</v>
      </c>
      <c r="M23" s="88">
        <v>622</v>
      </c>
    </row>
    <row r="24" spans="1:18" ht="18.600000000000001">
      <c r="A24" s="5"/>
      <c r="C24" s="90" t="s">
        <v>422</v>
      </c>
      <c r="D24" s="7"/>
      <c r="E24" s="7"/>
      <c r="F24" s="7"/>
      <c r="G24" s="7"/>
      <c r="H24" s="88">
        <v>146</v>
      </c>
      <c r="I24" s="89">
        <v>149</v>
      </c>
      <c r="J24" s="88">
        <v>159</v>
      </c>
      <c r="K24" s="88">
        <v>189</v>
      </c>
      <c r="L24" s="88">
        <v>190</v>
      </c>
      <c r="M24" s="88">
        <v>194</v>
      </c>
    </row>
    <row r="25" spans="1:18" ht="18.600000000000001">
      <c r="A25" s="3"/>
      <c r="B25" s="7"/>
      <c r="C25" s="71"/>
      <c r="H25" s="69"/>
      <c r="I25" s="70"/>
      <c r="J25" s="69"/>
      <c r="K25" s="69"/>
      <c r="L25" s="69"/>
      <c r="M25" s="69"/>
      <c r="Q25" s="20"/>
      <c r="R25" s="20"/>
    </row>
    <row r="26" spans="1:18" ht="18.600000000000001">
      <c r="A26" s="5"/>
      <c r="C26" s="84" t="s">
        <v>426</v>
      </c>
      <c r="D26" s="85"/>
      <c r="E26" s="85"/>
      <c r="F26" s="85"/>
      <c r="G26" s="85"/>
      <c r="H26" s="86">
        <v>830</v>
      </c>
      <c r="I26" s="86">
        <v>831</v>
      </c>
      <c r="J26" s="86">
        <v>939</v>
      </c>
      <c r="K26" s="86">
        <v>959</v>
      </c>
      <c r="L26" s="86">
        <v>922</v>
      </c>
      <c r="M26" s="86">
        <v>871</v>
      </c>
      <c r="N26" s="84"/>
    </row>
    <row r="27" spans="1:18" ht="18.600000000000001">
      <c r="A27" s="3"/>
      <c r="B27" s="7"/>
      <c r="C27" s="87" t="s">
        <v>421</v>
      </c>
      <c r="D27" s="7"/>
      <c r="E27" s="7"/>
      <c r="F27" s="7"/>
      <c r="G27" s="7"/>
      <c r="H27" s="88">
        <v>637</v>
      </c>
      <c r="I27" s="89">
        <v>639</v>
      </c>
      <c r="J27" s="88">
        <v>734</v>
      </c>
      <c r="K27" s="88">
        <v>741</v>
      </c>
      <c r="L27" s="88">
        <v>708</v>
      </c>
      <c r="M27" s="88">
        <v>666</v>
      </c>
      <c r="N27" s="87"/>
      <c r="Q27" s="20"/>
      <c r="R27" s="20"/>
    </row>
    <row r="28" spans="1:18" ht="18.600000000000001">
      <c r="A28" s="5"/>
      <c r="C28" s="90" t="s">
        <v>422</v>
      </c>
      <c r="D28" s="7"/>
      <c r="E28" s="7"/>
      <c r="F28" s="7"/>
      <c r="G28" s="7"/>
      <c r="H28" s="88">
        <v>193</v>
      </c>
      <c r="I28" s="89">
        <v>192</v>
      </c>
      <c r="J28" s="88">
        <v>205</v>
      </c>
      <c r="K28" s="88">
        <v>218</v>
      </c>
      <c r="L28" s="88">
        <v>214</v>
      </c>
      <c r="M28" s="88">
        <v>205</v>
      </c>
      <c r="N28" s="90"/>
    </row>
    <row r="29" spans="1:18" s="46" customFormat="1">
      <c r="C29" s="71"/>
      <c r="H29" s="69"/>
      <c r="I29" s="70"/>
      <c r="J29" s="69"/>
      <c r="K29" s="69"/>
      <c r="L29" s="69"/>
      <c r="M29" s="69"/>
      <c r="N29"/>
      <c r="O29"/>
      <c r="P29"/>
      <c r="Q29" s="17"/>
      <c r="R29" s="17"/>
    </row>
    <row r="30" spans="1:18" s="46" customFormat="1" ht="18.600000000000001">
      <c r="C30" s="84" t="s">
        <v>427</v>
      </c>
      <c r="D30" s="85"/>
      <c r="E30" s="85"/>
      <c r="F30" s="85"/>
      <c r="G30" s="85"/>
      <c r="H30" s="86">
        <v>65</v>
      </c>
      <c r="I30" s="86">
        <v>123</v>
      </c>
      <c r="J30" s="86">
        <v>146</v>
      </c>
      <c r="K30" s="86">
        <v>177</v>
      </c>
      <c r="L30" s="86">
        <v>191</v>
      </c>
      <c r="M30" s="86">
        <v>185</v>
      </c>
      <c r="N30" s="84"/>
      <c r="O30"/>
      <c r="P30"/>
      <c r="Q30" s="17"/>
      <c r="R30" s="17"/>
    </row>
    <row r="31" spans="1:18" s="46" customFormat="1" ht="18.600000000000001">
      <c r="C31" s="87" t="s">
        <v>421</v>
      </c>
      <c r="D31" s="7"/>
      <c r="E31" s="7"/>
      <c r="F31" s="7"/>
      <c r="G31" s="7"/>
      <c r="H31" s="88">
        <v>44</v>
      </c>
      <c r="I31" s="89">
        <v>68</v>
      </c>
      <c r="J31" s="88">
        <v>80</v>
      </c>
      <c r="K31" s="88">
        <v>93</v>
      </c>
      <c r="L31" s="88">
        <v>92</v>
      </c>
      <c r="M31" s="88">
        <v>91</v>
      </c>
      <c r="N31" s="87"/>
      <c r="O31"/>
      <c r="P31"/>
      <c r="Q31" s="17"/>
      <c r="R31" s="17"/>
    </row>
    <row r="32" spans="1:18" s="46" customFormat="1" ht="18.600000000000001">
      <c r="C32" s="90" t="s">
        <v>422</v>
      </c>
      <c r="D32" s="7"/>
      <c r="E32" s="7"/>
      <c r="F32" s="7"/>
      <c r="G32" s="7"/>
      <c r="H32" s="88">
        <v>21</v>
      </c>
      <c r="I32" s="89">
        <v>55</v>
      </c>
      <c r="J32" s="88">
        <v>66</v>
      </c>
      <c r="K32" s="88">
        <v>84</v>
      </c>
      <c r="L32" s="88">
        <v>99</v>
      </c>
      <c r="M32" s="88">
        <v>94</v>
      </c>
      <c r="N32" s="90"/>
      <c r="O32"/>
      <c r="P32"/>
    </row>
    <row r="33" spans="3:16" s="46" customFormat="1" ht="18.600000000000001">
      <c r="C33" s="91"/>
      <c r="D33" s="7"/>
      <c r="E33" s="7"/>
      <c r="F33" s="7"/>
      <c r="G33" s="7"/>
      <c r="H33" s="92"/>
      <c r="I33" s="92"/>
      <c r="J33" s="92"/>
      <c r="K33" s="92"/>
      <c r="L33" s="92"/>
      <c r="M33" s="92"/>
      <c r="N33" s="91"/>
      <c r="O33"/>
      <c r="P33"/>
    </row>
    <row r="34" spans="3:16" s="46" customFormat="1" ht="18.600000000000001">
      <c r="C34" s="84" t="s">
        <v>428</v>
      </c>
      <c r="D34" s="85"/>
      <c r="E34" s="85"/>
      <c r="F34" s="85"/>
      <c r="G34" s="85"/>
      <c r="H34" s="86">
        <v>34</v>
      </c>
      <c r="I34" s="86">
        <v>36</v>
      </c>
      <c r="J34" s="86">
        <v>36</v>
      </c>
      <c r="K34" s="86">
        <v>36</v>
      </c>
      <c r="L34" s="86">
        <v>42</v>
      </c>
      <c r="M34" s="86">
        <v>39</v>
      </c>
      <c r="N34" s="84"/>
      <c r="O34"/>
      <c r="P34"/>
    </row>
    <row r="35" spans="3:16" s="46" customFormat="1" ht="18.600000000000001">
      <c r="C35" s="87" t="s">
        <v>421</v>
      </c>
      <c r="D35" s="7"/>
      <c r="E35" s="7"/>
      <c r="F35" s="7"/>
      <c r="G35" s="7"/>
      <c r="H35" s="88">
        <v>20</v>
      </c>
      <c r="I35" s="89">
        <v>20</v>
      </c>
      <c r="J35" s="88">
        <v>20</v>
      </c>
      <c r="K35" s="88">
        <v>20</v>
      </c>
      <c r="L35" s="88">
        <v>21</v>
      </c>
      <c r="M35" s="88">
        <v>19</v>
      </c>
      <c r="N35" s="87"/>
      <c r="O35"/>
      <c r="P35"/>
    </row>
    <row r="36" spans="3:16" s="46" customFormat="1" ht="18.600000000000001">
      <c r="C36" s="90" t="s">
        <v>422</v>
      </c>
      <c r="D36" s="7"/>
      <c r="E36" s="7"/>
      <c r="F36" s="7"/>
      <c r="G36" s="7"/>
      <c r="H36" s="88">
        <v>14</v>
      </c>
      <c r="I36" s="89">
        <v>16</v>
      </c>
      <c r="J36" s="88">
        <v>16</v>
      </c>
      <c r="K36" s="88">
        <v>16</v>
      </c>
      <c r="L36" s="88">
        <v>21</v>
      </c>
      <c r="M36" s="88">
        <v>20</v>
      </c>
      <c r="N36" s="90"/>
      <c r="O36"/>
      <c r="P36"/>
    </row>
    <row r="37" spans="3:16" s="46" customFormat="1" ht="44.1" customHeight="1">
      <c r="C37" s="33"/>
      <c r="H37" s="69"/>
      <c r="I37" s="69"/>
      <c r="J37" s="69"/>
      <c r="K37" s="69"/>
      <c r="L37" s="69"/>
      <c r="M37" s="69"/>
      <c r="N37"/>
      <c r="O37"/>
      <c r="P37"/>
    </row>
    <row r="38" spans="3:16" ht="49.5" customHeight="1" thickBot="1">
      <c r="C38" s="506" t="s">
        <v>429</v>
      </c>
      <c r="D38" s="506"/>
      <c r="E38" s="506"/>
      <c r="F38" s="506"/>
      <c r="G38" s="506"/>
      <c r="H38" s="81">
        <v>2019</v>
      </c>
      <c r="I38" s="81">
        <v>2020</v>
      </c>
      <c r="J38" s="81">
        <v>2021</v>
      </c>
      <c r="K38" s="81">
        <v>2022</v>
      </c>
      <c r="L38" s="81">
        <v>2023</v>
      </c>
      <c r="M38" s="81">
        <v>2024</v>
      </c>
    </row>
    <row r="39" spans="3:16" ht="15" customHeight="1">
      <c r="C39" s="68"/>
      <c r="H39" s="80"/>
      <c r="I39" s="80"/>
      <c r="J39" s="80"/>
      <c r="K39" s="80"/>
      <c r="L39" s="80"/>
      <c r="M39" s="80"/>
    </row>
    <row r="40" spans="3:16" ht="18.600000000000001">
      <c r="C40" s="84" t="s">
        <v>420</v>
      </c>
      <c r="D40" s="84"/>
      <c r="E40" s="84"/>
      <c r="F40" s="84"/>
      <c r="G40" s="84"/>
      <c r="H40" s="86">
        <v>7912</v>
      </c>
      <c r="I40" s="86">
        <v>7792</v>
      </c>
      <c r="J40" s="86">
        <v>8120</v>
      </c>
      <c r="K40" s="86">
        <v>8652</v>
      </c>
      <c r="L40" s="86">
        <v>8525</v>
      </c>
      <c r="M40" s="86">
        <v>8344</v>
      </c>
    </row>
    <row r="41" spans="3:16">
      <c r="C41" s="72"/>
      <c r="H41" s="73"/>
      <c r="I41" s="73"/>
      <c r="J41" s="73"/>
      <c r="K41" s="73"/>
      <c r="L41" s="73"/>
      <c r="M41" s="73"/>
    </row>
    <row r="42" spans="3:16" ht="18.600000000000001">
      <c r="C42" s="84" t="s">
        <v>423</v>
      </c>
      <c r="D42" s="85"/>
      <c r="E42" s="85"/>
      <c r="F42" s="85"/>
      <c r="G42" s="85"/>
      <c r="H42" s="86">
        <v>6032</v>
      </c>
      <c r="I42" s="86">
        <v>6078</v>
      </c>
      <c r="J42" s="86">
        <v>6268</v>
      </c>
      <c r="K42" s="86">
        <v>6481</v>
      </c>
      <c r="L42" s="86">
        <v>6406</v>
      </c>
      <c r="M42" s="86">
        <v>6280</v>
      </c>
    </row>
    <row r="43" spans="3:16" ht="18.600000000000001">
      <c r="C43" s="87" t="s">
        <v>421</v>
      </c>
      <c r="D43" s="7"/>
      <c r="E43" s="7"/>
      <c r="F43" s="7"/>
      <c r="G43" s="7"/>
      <c r="H43" s="88">
        <v>4674</v>
      </c>
      <c r="I43" s="89">
        <v>4645</v>
      </c>
      <c r="J43" s="88">
        <v>4689</v>
      </c>
      <c r="K43" s="88">
        <v>4809</v>
      </c>
      <c r="L43" s="88">
        <v>4731</v>
      </c>
      <c r="M43" s="88">
        <v>4624</v>
      </c>
    </row>
    <row r="44" spans="3:16" ht="18.600000000000001">
      <c r="C44" s="90" t="s">
        <v>422</v>
      </c>
      <c r="D44" s="7"/>
      <c r="E44" s="7"/>
      <c r="F44" s="7"/>
      <c r="G44" s="7"/>
      <c r="H44" s="88">
        <v>1358</v>
      </c>
      <c r="I44" s="89">
        <v>1433</v>
      </c>
      <c r="J44" s="88">
        <v>1579</v>
      </c>
      <c r="K44" s="88">
        <v>1672</v>
      </c>
      <c r="L44" s="88">
        <v>1675</v>
      </c>
      <c r="M44" s="88">
        <v>1656</v>
      </c>
    </row>
    <row r="45" spans="3:16">
      <c r="C45" s="71"/>
      <c r="H45" s="69"/>
      <c r="I45" s="70"/>
      <c r="J45" s="69"/>
      <c r="K45" s="69"/>
      <c r="L45" s="69"/>
      <c r="M45" s="69"/>
    </row>
    <row r="46" spans="3:16" ht="18.600000000000001">
      <c r="C46" s="84" t="s">
        <v>424</v>
      </c>
      <c r="D46" s="85"/>
      <c r="E46" s="85"/>
      <c r="F46" s="85"/>
      <c r="G46" s="85"/>
      <c r="H46" s="86">
        <v>196</v>
      </c>
      <c r="I46" s="86">
        <v>147</v>
      </c>
      <c r="J46" s="86">
        <v>151</v>
      </c>
      <c r="K46" s="86">
        <v>168</v>
      </c>
      <c r="L46" s="86">
        <v>175</v>
      </c>
      <c r="M46" s="86">
        <v>178</v>
      </c>
    </row>
    <row r="47" spans="3:16" ht="18.600000000000001">
      <c r="C47" s="87" t="s">
        <v>421</v>
      </c>
      <c r="D47" s="7"/>
      <c r="E47" s="7"/>
      <c r="F47" s="7"/>
      <c r="G47" s="7"/>
      <c r="H47" s="88">
        <v>120</v>
      </c>
      <c r="I47" s="89">
        <v>103</v>
      </c>
      <c r="J47" s="88">
        <v>107</v>
      </c>
      <c r="K47" s="88">
        <v>117</v>
      </c>
      <c r="L47" s="88">
        <v>124</v>
      </c>
      <c r="M47" s="88">
        <v>128</v>
      </c>
    </row>
    <row r="48" spans="3:16" ht="29.45" customHeight="1">
      <c r="C48" s="90" t="s">
        <v>422</v>
      </c>
      <c r="D48" s="7"/>
      <c r="E48" s="7"/>
      <c r="F48" s="7"/>
      <c r="G48" s="7"/>
      <c r="H48" s="88">
        <v>76</v>
      </c>
      <c r="I48" s="89">
        <v>44</v>
      </c>
      <c r="J48" s="88">
        <v>44</v>
      </c>
      <c r="K48" s="88">
        <v>51</v>
      </c>
      <c r="L48" s="88">
        <v>51</v>
      </c>
      <c r="M48" s="88">
        <v>50</v>
      </c>
    </row>
    <row r="49" spans="3:16">
      <c r="C49" s="71"/>
      <c r="H49" s="69"/>
      <c r="I49" s="70"/>
      <c r="J49" s="69"/>
      <c r="K49" s="69"/>
      <c r="L49" s="69"/>
      <c r="M49" s="69"/>
    </row>
    <row r="50" spans="3:16" ht="18.600000000000001">
      <c r="C50" s="84" t="s">
        <v>425</v>
      </c>
      <c r="D50" s="85"/>
      <c r="E50" s="85"/>
      <c r="F50" s="85"/>
      <c r="G50" s="85"/>
      <c r="H50" s="86">
        <v>759</v>
      </c>
      <c r="I50" s="86">
        <v>764</v>
      </c>
      <c r="J50" s="86">
        <v>758</v>
      </c>
      <c r="K50" s="86">
        <v>831</v>
      </c>
      <c r="L50" s="86">
        <v>817</v>
      </c>
      <c r="M50" s="86">
        <v>816</v>
      </c>
    </row>
    <row r="51" spans="3:16" ht="18.600000000000001">
      <c r="C51" s="87" t="s">
        <v>421</v>
      </c>
      <c r="D51" s="7"/>
      <c r="E51" s="7"/>
      <c r="F51" s="7"/>
      <c r="G51" s="7"/>
      <c r="H51" s="88">
        <v>613</v>
      </c>
      <c r="I51" s="89">
        <v>615</v>
      </c>
      <c r="J51" s="88">
        <v>599</v>
      </c>
      <c r="K51" s="88">
        <v>642</v>
      </c>
      <c r="L51" s="88">
        <v>627</v>
      </c>
      <c r="M51" s="88">
        <v>622</v>
      </c>
    </row>
    <row r="52" spans="3:16" ht="18.600000000000001">
      <c r="C52" s="90" t="s">
        <v>422</v>
      </c>
      <c r="D52" s="7"/>
      <c r="E52" s="7"/>
      <c r="F52" s="7"/>
      <c r="G52" s="7"/>
      <c r="H52" s="88">
        <v>146</v>
      </c>
      <c r="I52" s="89">
        <v>149</v>
      </c>
      <c r="J52" s="88">
        <v>159</v>
      </c>
      <c r="K52" s="88">
        <v>189</v>
      </c>
      <c r="L52" s="88">
        <v>190</v>
      </c>
      <c r="M52" s="88">
        <v>194</v>
      </c>
    </row>
    <row r="53" spans="3:16" ht="15.95" customHeight="1">
      <c r="C53" s="71"/>
      <c r="H53" s="69"/>
      <c r="I53" s="70"/>
      <c r="J53" s="69"/>
      <c r="K53" s="69"/>
      <c r="L53" s="69"/>
      <c r="M53" s="69"/>
    </row>
    <row r="54" spans="3:16" ht="18.600000000000001">
      <c r="C54" s="84" t="s">
        <v>430</v>
      </c>
      <c r="D54" s="85"/>
      <c r="E54" s="85"/>
      <c r="F54" s="85"/>
      <c r="G54" s="85"/>
      <c r="H54" s="86">
        <v>830</v>
      </c>
      <c r="I54" s="86">
        <v>831</v>
      </c>
      <c r="J54" s="86">
        <v>939</v>
      </c>
      <c r="K54" s="86">
        <v>959</v>
      </c>
      <c r="L54" s="86">
        <v>918</v>
      </c>
      <c r="M54" s="86">
        <v>862</v>
      </c>
    </row>
    <row r="55" spans="3:16" ht="18.600000000000001">
      <c r="C55" s="87" t="s">
        <v>421</v>
      </c>
      <c r="D55" s="7"/>
      <c r="E55" s="7"/>
      <c r="F55" s="7"/>
      <c r="G55" s="7"/>
      <c r="H55" s="88">
        <v>637</v>
      </c>
      <c r="I55" s="89">
        <v>639</v>
      </c>
      <c r="J55" s="88">
        <v>734</v>
      </c>
      <c r="K55" s="88">
        <v>741</v>
      </c>
      <c r="L55" s="88">
        <v>704</v>
      </c>
      <c r="M55" s="88">
        <v>661</v>
      </c>
    </row>
    <row r="56" spans="3:16" ht="18.600000000000001">
      <c r="C56" s="90" t="s">
        <v>422</v>
      </c>
      <c r="D56" s="7"/>
      <c r="E56" s="7"/>
      <c r="F56" s="7"/>
      <c r="G56" s="7"/>
      <c r="H56" s="88">
        <v>193</v>
      </c>
      <c r="I56" s="89">
        <v>192</v>
      </c>
      <c r="J56" s="88">
        <v>205</v>
      </c>
      <c r="K56" s="88">
        <v>218</v>
      </c>
      <c r="L56" s="88">
        <v>214</v>
      </c>
      <c r="M56" s="88">
        <v>201</v>
      </c>
    </row>
    <row r="57" spans="3:16">
      <c r="C57" s="71"/>
      <c r="H57" s="69"/>
      <c r="I57" s="70"/>
      <c r="J57" s="69"/>
      <c r="K57" s="69"/>
      <c r="L57" s="69"/>
      <c r="M57" s="69"/>
    </row>
    <row r="58" spans="3:16" ht="18.600000000000001">
      <c r="C58" s="84" t="s">
        <v>427</v>
      </c>
      <c r="D58" s="85"/>
      <c r="E58" s="85"/>
      <c r="F58" s="85"/>
      <c r="G58" s="85"/>
      <c r="H58" s="86">
        <v>61</v>
      </c>
      <c r="I58" s="86">
        <v>83</v>
      </c>
      <c r="J58" s="86">
        <v>119</v>
      </c>
      <c r="K58" s="86">
        <v>177</v>
      </c>
      <c r="L58" s="86">
        <v>169</v>
      </c>
      <c r="M58" s="86">
        <v>169</v>
      </c>
    </row>
    <row r="59" spans="3:16" ht="18.600000000000001">
      <c r="C59" s="87" t="s">
        <v>421</v>
      </c>
      <c r="D59" s="7"/>
      <c r="E59" s="7"/>
      <c r="F59" s="7"/>
      <c r="G59" s="7"/>
      <c r="H59" s="88">
        <v>43</v>
      </c>
      <c r="I59" s="89">
        <v>54</v>
      </c>
      <c r="J59" s="88">
        <v>66</v>
      </c>
      <c r="K59" s="88">
        <v>93</v>
      </c>
      <c r="L59" s="88">
        <v>85</v>
      </c>
      <c r="M59" s="88">
        <v>82</v>
      </c>
    </row>
    <row r="60" spans="3:16" ht="18.600000000000001">
      <c r="C60" s="90" t="s">
        <v>422</v>
      </c>
      <c r="D60" s="7"/>
      <c r="E60" s="7"/>
      <c r="F60" s="7"/>
      <c r="G60" s="7"/>
      <c r="H60" s="88">
        <v>18</v>
      </c>
      <c r="I60" s="89">
        <v>29</v>
      </c>
      <c r="J60" s="88">
        <v>53</v>
      </c>
      <c r="K60" s="88">
        <v>84</v>
      </c>
      <c r="L60" s="88">
        <v>84</v>
      </c>
      <c r="M60" s="88">
        <v>87</v>
      </c>
    </row>
    <row r="61" spans="3:16">
      <c r="C61" s="71"/>
      <c r="H61" s="69"/>
      <c r="I61" s="70"/>
      <c r="J61" s="69"/>
      <c r="K61" s="69"/>
      <c r="L61" s="69"/>
      <c r="M61" s="69"/>
    </row>
    <row r="62" spans="3:16" ht="18.600000000000001">
      <c r="C62" s="84" t="s">
        <v>428</v>
      </c>
      <c r="D62" s="85"/>
      <c r="E62" s="85"/>
      <c r="F62" s="85"/>
      <c r="G62" s="85"/>
      <c r="H62" s="86">
        <v>34</v>
      </c>
      <c r="I62" s="86">
        <v>36</v>
      </c>
      <c r="J62" s="86">
        <v>36</v>
      </c>
      <c r="K62" s="86">
        <v>36</v>
      </c>
      <c r="L62" s="86">
        <v>40</v>
      </c>
      <c r="M62" s="86">
        <v>39</v>
      </c>
    </row>
    <row r="63" spans="3:16" ht="18.600000000000001">
      <c r="C63" s="87" t="s">
        <v>421</v>
      </c>
      <c r="D63" s="7"/>
      <c r="E63" s="7"/>
      <c r="F63" s="7"/>
      <c r="G63" s="7"/>
      <c r="H63" s="88">
        <v>20</v>
      </c>
      <c r="I63" s="89">
        <v>20</v>
      </c>
      <c r="J63" s="88">
        <v>20</v>
      </c>
      <c r="K63" s="88">
        <v>20</v>
      </c>
      <c r="L63" s="88">
        <v>20</v>
      </c>
      <c r="M63" s="88">
        <v>19</v>
      </c>
      <c r="O63" s="35"/>
      <c r="P63" s="35"/>
    </row>
    <row r="64" spans="3:16" ht="18.600000000000001">
      <c r="C64" s="90" t="s">
        <v>422</v>
      </c>
      <c r="D64" s="7"/>
      <c r="E64" s="7"/>
      <c r="F64" s="7"/>
      <c r="G64" s="7"/>
      <c r="H64" s="88">
        <v>14</v>
      </c>
      <c r="I64" s="89">
        <v>16</v>
      </c>
      <c r="J64" s="88">
        <v>16</v>
      </c>
      <c r="K64" s="88">
        <v>16</v>
      </c>
      <c r="L64" s="88">
        <v>20</v>
      </c>
      <c r="M64" s="88">
        <v>20</v>
      </c>
      <c r="O64" s="494"/>
      <c r="P64" s="494"/>
    </row>
    <row r="65" spans="3:16" ht="43.5" customHeight="1">
      <c r="C65" s="71"/>
      <c r="H65" s="69"/>
      <c r="I65" s="70"/>
      <c r="J65" s="69"/>
      <c r="K65" s="69"/>
      <c r="L65" s="69"/>
      <c r="M65" s="69"/>
      <c r="O65" s="35"/>
      <c r="P65" s="35"/>
    </row>
    <row r="66" spans="3:16" ht="56.45" customHeight="1" thickBot="1">
      <c r="C66" s="506" t="s">
        <v>431</v>
      </c>
      <c r="D66" s="506"/>
      <c r="E66" s="506"/>
      <c r="F66" s="506"/>
      <c r="G66" s="506"/>
      <c r="H66" s="81">
        <v>2019</v>
      </c>
      <c r="I66" s="81">
        <v>2020</v>
      </c>
      <c r="J66" s="81">
        <v>2021</v>
      </c>
      <c r="K66" s="81">
        <v>2022</v>
      </c>
      <c r="L66" s="81">
        <v>2023</v>
      </c>
      <c r="M66" s="81">
        <v>2024</v>
      </c>
      <c r="O66" s="494"/>
      <c r="P66" s="494"/>
    </row>
    <row r="67" spans="3:16" ht="18.600000000000001" customHeight="1">
      <c r="C67" s="68"/>
      <c r="H67" s="80"/>
      <c r="I67" s="80"/>
      <c r="J67" s="80"/>
      <c r="K67" s="80"/>
      <c r="L67" s="80"/>
      <c r="M67" s="80"/>
    </row>
    <row r="68" spans="3:16" ht="18.600000000000001">
      <c r="C68" s="84" t="s">
        <v>432</v>
      </c>
      <c r="D68" s="84"/>
      <c r="E68" s="84"/>
      <c r="F68" s="84"/>
      <c r="G68" s="84"/>
      <c r="H68" s="86">
        <v>28</v>
      </c>
      <c r="I68" s="86">
        <v>54</v>
      </c>
      <c r="J68" s="86">
        <v>41</v>
      </c>
      <c r="K68" s="86">
        <v>16</v>
      </c>
      <c r="L68" s="86">
        <v>44</v>
      </c>
      <c r="M68" s="86">
        <v>38</v>
      </c>
      <c r="O68" s="51"/>
      <c r="P68" s="35"/>
    </row>
    <row r="69" spans="3:16" ht="18.600000000000001">
      <c r="C69" s="72"/>
      <c r="H69" s="73"/>
      <c r="I69" s="73"/>
      <c r="J69" s="73"/>
      <c r="K69" s="73"/>
      <c r="L69" s="73"/>
      <c r="M69" s="73"/>
      <c r="O69" s="7"/>
      <c r="P69" s="7"/>
    </row>
    <row r="70" spans="3:16" ht="18.600000000000001">
      <c r="C70" s="84" t="s">
        <v>423</v>
      </c>
      <c r="D70" s="85"/>
      <c r="E70" s="85"/>
      <c r="F70" s="85"/>
      <c r="G70" s="85"/>
      <c r="H70" s="86">
        <v>18</v>
      </c>
      <c r="I70" s="86">
        <v>10</v>
      </c>
      <c r="J70" s="86">
        <v>10</v>
      </c>
      <c r="K70" s="86">
        <v>12</v>
      </c>
      <c r="L70" s="86">
        <v>13</v>
      </c>
      <c r="M70" s="86">
        <v>11</v>
      </c>
      <c r="O70" s="51"/>
      <c r="P70" s="35"/>
    </row>
    <row r="71" spans="3:16" ht="18.600000000000001">
      <c r="C71" s="87" t="s">
        <v>421</v>
      </c>
      <c r="D71" s="7"/>
      <c r="E71" s="7"/>
      <c r="F71" s="7"/>
      <c r="G71" s="7"/>
      <c r="H71" s="88">
        <v>7</v>
      </c>
      <c r="I71" s="89">
        <v>3</v>
      </c>
      <c r="J71" s="88">
        <v>7</v>
      </c>
      <c r="K71" s="88">
        <v>4</v>
      </c>
      <c r="L71" s="88">
        <v>2</v>
      </c>
      <c r="M71" s="88">
        <v>6</v>
      </c>
      <c r="O71" s="7"/>
      <c r="P71" s="7"/>
    </row>
    <row r="72" spans="3:16" ht="18.600000000000001">
      <c r="C72" s="90" t="s">
        <v>422</v>
      </c>
      <c r="D72" s="7"/>
      <c r="E72" s="7"/>
      <c r="F72" s="7"/>
      <c r="G72" s="7"/>
      <c r="H72" s="88">
        <v>11</v>
      </c>
      <c r="I72" s="89">
        <v>7</v>
      </c>
      <c r="J72" s="88">
        <v>3</v>
      </c>
      <c r="K72" s="88">
        <v>8</v>
      </c>
      <c r="L72" s="88">
        <v>11</v>
      </c>
      <c r="M72" s="88">
        <v>5</v>
      </c>
      <c r="O72" s="51"/>
      <c r="P72" s="35"/>
    </row>
    <row r="73" spans="3:16" ht="18.600000000000001">
      <c r="C73" s="71"/>
      <c r="H73" s="69"/>
      <c r="I73" s="70"/>
      <c r="J73" s="69"/>
      <c r="K73" s="69"/>
      <c r="L73" s="69"/>
      <c r="M73" s="69"/>
      <c r="O73" s="7"/>
      <c r="P73" s="7"/>
    </row>
    <row r="74" spans="3:16" ht="18.600000000000001">
      <c r="C74" s="84" t="s">
        <v>424</v>
      </c>
      <c r="D74" s="85"/>
      <c r="E74" s="85"/>
      <c r="F74" s="85"/>
      <c r="G74" s="85"/>
      <c r="H74" s="86">
        <v>0</v>
      </c>
      <c r="I74" s="86">
        <v>4</v>
      </c>
      <c r="J74" s="86">
        <v>4</v>
      </c>
      <c r="K74" s="86">
        <v>0</v>
      </c>
      <c r="L74" s="86">
        <v>3</v>
      </c>
      <c r="M74" s="86">
        <v>2</v>
      </c>
      <c r="O74" s="51"/>
      <c r="P74" s="35"/>
    </row>
    <row r="75" spans="3:16" ht="18.600000000000001">
      <c r="C75" s="87" t="s">
        <v>421</v>
      </c>
      <c r="D75" s="7"/>
      <c r="E75" s="7"/>
      <c r="F75" s="7"/>
      <c r="G75" s="7"/>
      <c r="H75" s="88">
        <v>0</v>
      </c>
      <c r="I75" s="89">
        <v>4</v>
      </c>
      <c r="J75" s="88">
        <v>3</v>
      </c>
      <c r="K75" s="88">
        <v>0</v>
      </c>
      <c r="L75" s="88">
        <v>2</v>
      </c>
      <c r="M75" s="88">
        <v>2</v>
      </c>
      <c r="O75" s="7"/>
      <c r="P75" s="7"/>
    </row>
    <row r="76" spans="3:16" ht="18.600000000000001">
      <c r="C76" s="90" t="s">
        <v>422</v>
      </c>
      <c r="D76" s="7"/>
      <c r="E76" s="7"/>
      <c r="F76" s="7"/>
      <c r="G76" s="7"/>
      <c r="H76" s="88">
        <v>0</v>
      </c>
      <c r="I76" s="89">
        <v>0</v>
      </c>
      <c r="J76" s="88">
        <v>1</v>
      </c>
      <c r="K76" s="88">
        <v>0</v>
      </c>
      <c r="L76" s="88">
        <v>1</v>
      </c>
      <c r="M76" s="88">
        <v>0</v>
      </c>
      <c r="O76" s="51"/>
      <c r="P76" s="35"/>
    </row>
    <row r="77" spans="3:16" ht="18.600000000000001">
      <c r="C77" s="71"/>
      <c r="H77" s="69"/>
      <c r="I77" s="70"/>
      <c r="J77" s="69"/>
      <c r="K77" s="69"/>
      <c r="L77" s="69"/>
      <c r="M77" s="69"/>
      <c r="O77" s="7"/>
      <c r="P77" s="7"/>
    </row>
    <row r="78" spans="3:16" ht="18.600000000000001">
      <c r="C78" s="84" t="s">
        <v>425</v>
      </c>
      <c r="D78" s="85"/>
      <c r="E78" s="85"/>
      <c r="F78" s="85"/>
      <c r="G78" s="85"/>
      <c r="H78" s="86">
        <v>6</v>
      </c>
      <c r="I78" s="86">
        <v>0</v>
      </c>
      <c r="J78" s="86">
        <v>0</v>
      </c>
      <c r="K78" s="86">
        <v>0</v>
      </c>
      <c r="L78" s="86">
        <v>0</v>
      </c>
      <c r="M78" s="86">
        <v>0</v>
      </c>
      <c r="O78" s="51"/>
      <c r="P78" s="35"/>
    </row>
    <row r="79" spans="3:16" ht="18.600000000000001">
      <c r="C79" s="87" t="s">
        <v>421</v>
      </c>
      <c r="D79" s="7"/>
      <c r="E79" s="7"/>
      <c r="F79" s="7"/>
      <c r="G79" s="7"/>
      <c r="H79" s="88">
        <v>6</v>
      </c>
      <c r="I79" s="89">
        <v>0</v>
      </c>
      <c r="J79" s="88">
        <v>0</v>
      </c>
      <c r="K79" s="88">
        <v>0</v>
      </c>
      <c r="L79" s="88">
        <v>0</v>
      </c>
      <c r="M79" s="88">
        <v>0</v>
      </c>
      <c r="O79" s="7"/>
      <c r="P79" s="7"/>
    </row>
    <row r="80" spans="3:16" ht="18.600000000000001">
      <c r="C80" s="90" t="s">
        <v>422</v>
      </c>
      <c r="D80" s="7"/>
      <c r="E80" s="7"/>
      <c r="F80" s="7"/>
      <c r="G80" s="7"/>
      <c r="H80" s="88">
        <v>0</v>
      </c>
      <c r="I80" s="89">
        <v>0</v>
      </c>
      <c r="J80" s="88">
        <v>0</v>
      </c>
      <c r="K80" s="88">
        <v>0</v>
      </c>
      <c r="L80" s="88">
        <v>0</v>
      </c>
      <c r="M80" s="88">
        <v>0</v>
      </c>
      <c r="O80" s="51"/>
      <c r="P80" s="35"/>
    </row>
    <row r="81" spans="3:16" ht="18.600000000000001">
      <c r="C81" s="71"/>
      <c r="H81" s="69"/>
      <c r="I81" s="70"/>
      <c r="J81" s="69"/>
      <c r="K81" s="69"/>
      <c r="L81" s="69"/>
      <c r="M81" s="69"/>
      <c r="O81" s="7"/>
      <c r="P81" s="7"/>
    </row>
    <row r="82" spans="3:16" ht="18.600000000000001">
      <c r="C82" s="84" t="s">
        <v>430</v>
      </c>
      <c r="D82" s="85"/>
      <c r="E82" s="85"/>
      <c r="F82" s="85"/>
      <c r="G82" s="85"/>
      <c r="H82" s="86">
        <v>0</v>
      </c>
      <c r="I82" s="86">
        <v>0</v>
      </c>
      <c r="J82" s="86">
        <v>0</v>
      </c>
      <c r="K82" s="86">
        <v>4</v>
      </c>
      <c r="L82" s="86">
        <v>4</v>
      </c>
      <c r="M82" s="86">
        <v>9</v>
      </c>
      <c r="O82" s="51"/>
      <c r="P82" s="35"/>
    </row>
    <row r="83" spans="3:16" ht="18.600000000000001">
      <c r="C83" s="87" t="s">
        <v>421</v>
      </c>
      <c r="D83" s="7"/>
      <c r="E83" s="7"/>
      <c r="F83" s="7"/>
      <c r="G83" s="7"/>
      <c r="H83" s="88">
        <v>0</v>
      </c>
      <c r="I83" s="89">
        <v>0</v>
      </c>
      <c r="J83" s="88">
        <v>0</v>
      </c>
      <c r="K83" s="88">
        <v>3</v>
      </c>
      <c r="L83" s="88">
        <v>4</v>
      </c>
      <c r="M83" s="88">
        <v>5</v>
      </c>
      <c r="O83" s="7"/>
      <c r="P83" s="7"/>
    </row>
    <row r="84" spans="3:16" ht="18.600000000000001">
      <c r="C84" s="90" t="s">
        <v>422</v>
      </c>
      <c r="D84" s="7"/>
      <c r="E84" s="7"/>
      <c r="F84" s="7"/>
      <c r="G84" s="7"/>
      <c r="H84" s="88">
        <v>0</v>
      </c>
      <c r="I84" s="89">
        <v>0</v>
      </c>
      <c r="J84" s="88">
        <v>0</v>
      </c>
      <c r="K84" s="88">
        <v>1</v>
      </c>
      <c r="L84" s="88">
        <v>0</v>
      </c>
      <c r="M84" s="88">
        <v>4</v>
      </c>
      <c r="O84" s="51"/>
      <c r="P84" s="35"/>
    </row>
    <row r="85" spans="3:16" ht="18.600000000000001">
      <c r="C85" s="71"/>
      <c r="H85" s="69"/>
      <c r="I85" s="70"/>
      <c r="J85" s="69"/>
      <c r="K85" s="69"/>
      <c r="L85" s="69"/>
      <c r="M85" s="69"/>
      <c r="O85" s="7"/>
      <c r="P85" s="7"/>
    </row>
    <row r="86" spans="3:16" ht="18.600000000000001">
      <c r="C86" s="84" t="s">
        <v>427</v>
      </c>
      <c r="D86" s="85"/>
      <c r="E86" s="85"/>
      <c r="F86" s="85"/>
      <c r="G86" s="85"/>
      <c r="H86" s="86">
        <v>4</v>
      </c>
      <c r="I86" s="86">
        <v>40</v>
      </c>
      <c r="J86" s="86">
        <v>0</v>
      </c>
      <c r="K86" s="86">
        <v>0</v>
      </c>
      <c r="L86" s="86">
        <v>22</v>
      </c>
      <c r="M86" s="86">
        <v>16</v>
      </c>
      <c r="O86" s="51"/>
      <c r="P86" s="35"/>
    </row>
    <row r="87" spans="3:16" ht="18.600000000000001">
      <c r="C87" s="87" t="s">
        <v>421</v>
      </c>
      <c r="D87" s="7"/>
      <c r="E87" s="7"/>
      <c r="F87" s="7"/>
      <c r="G87" s="7"/>
      <c r="H87" s="88">
        <v>1</v>
      </c>
      <c r="I87" s="89">
        <v>14</v>
      </c>
      <c r="J87" s="88">
        <v>0</v>
      </c>
      <c r="K87" s="88">
        <v>0</v>
      </c>
      <c r="L87" s="88">
        <v>7</v>
      </c>
      <c r="M87" s="88">
        <v>9</v>
      </c>
      <c r="O87" s="7"/>
      <c r="P87" s="7"/>
    </row>
    <row r="88" spans="3:16" ht="18.600000000000001">
      <c r="C88" s="90" t="s">
        <v>422</v>
      </c>
      <c r="D88" s="7"/>
      <c r="E88" s="7"/>
      <c r="F88" s="7"/>
      <c r="G88" s="7"/>
      <c r="H88" s="88">
        <v>3</v>
      </c>
      <c r="I88" s="89">
        <v>26</v>
      </c>
      <c r="J88" s="88">
        <v>0</v>
      </c>
      <c r="K88" s="88">
        <v>0</v>
      </c>
      <c r="L88" s="88">
        <v>15</v>
      </c>
      <c r="M88" s="88">
        <v>7</v>
      </c>
      <c r="O88" s="51"/>
      <c r="P88" s="35"/>
    </row>
    <row r="89" spans="3:16" ht="18.600000000000001">
      <c r="C89" s="71"/>
      <c r="H89" s="69"/>
      <c r="I89" s="70"/>
      <c r="J89" s="69"/>
      <c r="K89" s="69"/>
      <c r="L89" s="69"/>
      <c r="M89" s="69"/>
      <c r="O89" s="7"/>
      <c r="P89" s="7"/>
    </row>
    <row r="90" spans="3:16" ht="18.600000000000001">
      <c r="C90" s="84" t="s">
        <v>428</v>
      </c>
      <c r="D90" s="85"/>
      <c r="E90" s="85"/>
      <c r="F90" s="85"/>
      <c r="G90" s="85"/>
      <c r="H90" s="86">
        <v>0</v>
      </c>
      <c r="I90" s="86">
        <v>0</v>
      </c>
      <c r="J90" s="86">
        <v>27</v>
      </c>
      <c r="K90" s="86">
        <v>0</v>
      </c>
      <c r="L90" s="86">
        <v>2</v>
      </c>
      <c r="M90" s="86">
        <v>0</v>
      </c>
      <c r="O90" s="51"/>
      <c r="P90" s="35"/>
    </row>
    <row r="91" spans="3:16" ht="18.600000000000001">
      <c r="C91" s="87" t="s">
        <v>421</v>
      </c>
      <c r="D91" s="7"/>
      <c r="E91" s="7"/>
      <c r="F91" s="7"/>
      <c r="G91" s="7"/>
      <c r="H91" s="88">
        <v>0</v>
      </c>
      <c r="I91" s="89">
        <v>0</v>
      </c>
      <c r="J91" s="88">
        <v>14</v>
      </c>
      <c r="K91" s="88">
        <v>0</v>
      </c>
      <c r="L91" s="88">
        <v>1</v>
      </c>
      <c r="M91" s="88">
        <v>0</v>
      </c>
      <c r="O91" s="7"/>
      <c r="P91" s="7"/>
    </row>
    <row r="92" spans="3:16" ht="18.600000000000001">
      <c r="C92" s="90" t="s">
        <v>422</v>
      </c>
      <c r="D92" s="7"/>
      <c r="E92" s="7"/>
      <c r="F92" s="7"/>
      <c r="G92" s="7"/>
      <c r="H92" s="88">
        <v>0</v>
      </c>
      <c r="I92" s="89">
        <v>0</v>
      </c>
      <c r="J92" s="88">
        <v>13</v>
      </c>
      <c r="K92" s="88">
        <v>0</v>
      </c>
      <c r="L92" s="88">
        <v>1</v>
      </c>
      <c r="M92" s="88">
        <v>0</v>
      </c>
      <c r="O92" s="51"/>
      <c r="P92" s="35"/>
    </row>
    <row r="93" spans="3:16" ht="18.600000000000001">
      <c r="C93" s="71"/>
      <c r="H93" s="73"/>
      <c r="I93" s="73"/>
      <c r="J93" s="69"/>
      <c r="K93" s="69"/>
      <c r="L93" s="69"/>
      <c r="O93" s="7"/>
      <c r="P93" s="7"/>
    </row>
    <row r="94" spans="3:16" ht="18.600000000000001" customHeight="1" thickBot="1">
      <c r="C94" s="506" t="s">
        <v>433</v>
      </c>
      <c r="D94" s="506"/>
      <c r="E94" s="506"/>
      <c r="F94" s="506"/>
      <c r="G94" s="506"/>
      <c r="H94" s="81"/>
      <c r="I94" s="81"/>
      <c r="J94" s="81"/>
      <c r="K94" s="81"/>
      <c r="L94" s="81"/>
      <c r="M94" s="81"/>
    </row>
    <row r="95" spans="3:16">
      <c r="C95" s="68"/>
      <c r="H95" s="66"/>
      <c r="I95" s="66"/>
      <c r="J95" s="66"/>
      <c r="K95" s="66"/>
      <c r="L95" s="66"/>
    </row>
    <row r="96" spans="3:16" ht="18.600000000000001">
      <c r="C96" s="94" t="s">
        <v>434</v>
      </c>
      <c r="H96" s="69"/>
      <c r="I96" s="69"/>
      <c r="J96" s="69"/>
      <c r="K96" s="69"/>
      <c r="L96" s="69"/>
    </row>
    <row r="97" spans="3:13" ht="18.600000000000001">
      <c r="C97" s="95" t="s">
        <v>435</v>
      </c>
      <c r="H97" s="69"/>
      <c r="I97" s="69"/>
      <c r="J97" s="69"/>
      <c r="K97" s="69"/>
      <c r="L97" s="69"/>
    </row>
    <row r="98" spans="3:13" ht="39.950000000000003" customHeight="1">
      <c r="C98" s="31"/>
      <c r="H98" s="69"/>
      <c r="I98" s="69"/>
      <c r="J98" s="69"/>
      <c r="K98" s="69"/>
      <c r="L98" s="69"/>
    </row>
    <row r="99" spans="3:13" ht="40.5" customHeight="1" thickBot="1">
      <c r="C99" s="506" t="s">
        <v>436</v>
      </c>
      <c r="D99" s="506"/>
      <c r="E99" s="506"/>
      <c r="F99" s="506"/>
      <c r="G99" s="506"/>
      <c r="H99" s="93">
        <v>2019</v>
      </c>
      <c r="I99" s="93">
        <v>2020</v>
      </c>
      <c r="J99" s="93">
        <v>2021</v>
      </c>
      <c r="K99" s="93">
        <v>2022</v>
      </c>
      <c r="L99" s="93">
        <v>2023</v>
      </c>
      <c r="M99" s="81">
        <v>2024</v>
      </c>
    </row>
    <row r="100" spans="3:13">
      <c r="C100" s="68"/>
      <c r="H100" s="66"/>
      <c r="I100" s="66"/>
      <c r="J100" s="66"/>
      <c r="K100" s="66"/>
      <c r="L100" s="66"/>
    </row>
    <row r="101" spans="3:13" ht="18.600000000000001">
      <c r="C101" s="84" t="s">
        <v>420</v>
      </c>
      <c r="D101" s="84"/>
      <c r="E101" s="84"/>
      <c r="F101" s="84"/>
      <c r="G101" s="84"/>
      <c r="H101" s="86">
        <v>7918</v>
      </c>
      <c r="I101" s="86">
        <v>7979</v>
      </c>
      <c r="J101" s="86">
        <v>8300</v>
      </c>
      <c r="K101" s="86">
        <v>8665</v>
      </c>
      <c r="L101" s="86">
        <v>8559</v>
      </c>
      <c r="M101" s="86">
        <v>8369</v>
      </c>
    </row>
    <row r="102" spans="3:13">
      <c r="C102" s="72"/>
      <c r="H102" s="73"/>
      <c r="I102" s="73"/>
      <c r="J102" s="73"/>
      <c r="K102" s="73"/>
      <c r="L102" s="73"/>
      <c r="M102" s="73"/>
    </row>
    <row r="103" spans="3:13" ht="18.600000000000001">
      <c r="C103" s="84" t="s">
        <v>423</v>
      </c>
      <c r="D103" s="85"/>
      <c r="E103" s="85"/>
      <c r="F103" s="85"/>
      <c r="G103" s="85"/>
      <c r="H103" s="86">
        <v>6041</v>
      </c>
      <c r="I103" s="86">
        <v>6084</v>
      </c>
      <c r="J103" s="86">
        <v>6277</v>
      </c>
      <c r="K103" s="86">
        <v>6490</v>
      </c>
      <c r="L103" s="86">
        <v>6410</v>
      </c>
      <c r="M103" s="86">
        <v>6279</v>
      </c>
    </row>
    <row r="104" spans="3:13" ht="18.600000000000001">
      <c r="C104" s="87" t="s">
        <v>421</v>
      </c>
      <c r="D104" s="7"/>
      <c r="E104" s="7"/>
      <c r="F104" s="7"/>
      <c r="G104" s="7"/>
      <c r="H104" s="88">
        <v>4676</v>
      </c>
      <c r="I104" s="89">
        <v>4646</v>
      </c>
      <c r="J104" s="88">
        <v>4695</v>
      </c>
      <c r="K104" s="88">
        <v>4811</v>
      </c>
      <c r="L104" s="88">
        <v>4730</v>
      </c>
      <c r="M104" s="88">
        <v>4623</v>
      </c>
    </row>
    <row r="105" spans="3:13" ht="18.600000000000001">
      <c r="C105" s="90" t="s">
        <v>422</v>
      </c>
      <c r="D105" s="7"/>
      <c r="E105" s="7"/>
      <c r="F105" s="7"/>
      <c r="G105" s="7"/>
      <c r="H105" s="88">
        <v>1365</v>
      </c>
      <c r="I105" s="89">
        <v>1438</v>
      </c>
      <c r="J105" s="88">
        <v>1582</v>
      </c>
      <c r="K105" s="88">
        <v>1679</v>
      </c>
      <c r="L105" s="88">
        <v>1680</v>
      </c>
      <c r="M105" s="88">
        <v>1656</v>
      </c>
    </row>
    <row r="106" spans="3:13">
      <c r="C106" s="71"/>
      <c r="H106" s="69"/>
      <c r="I106" s="70"/>
      <c r="J106" s="69"/>
      <c r="K106" s="69"/>
      <c r="L106" s="69"/>
      <c r="M106" s="69"/>
    </row>
    <row r="107" spans="3:13" ht="18.600000000000001">
      <c r="C107" s="84" t="s">
        <v>424</v>
      </c>
      <c r="D107" s="85"/>
      <c r="E107" s="85"/>
      <c r="F107" s="85"/>
      <c r="G107" s="85"/>
      <c r="H107" s="86">
        <v>191</v>
      </c>
      <c r="I107" s="86">
        <v>143</v>
      </c>
      <c r="J107" s="86">
        <v>149</v>
      </c>
      <c r="K107" s="86">
        <v>168</v>
      </c>
      <c r="L107" s="86">
        <v>178</v>
      </c>
      <c r="M107" s="86">
        <v>179</v>
      </c>
    </row>
    <row r="108" spans="3:13" ht="18.600000000000001">
      <c r="C108" s="87" t="s">
        <v>421</v>
      </c>
      <c r="D108" s="7"/>
      <c r="E108" s="7"/>
      <c r="F108" s="7"/>
      <c r="G108" s="7"/>
      <c r="H108" s="88">
        <v>121</v>
      </c>
      <c r="I108" s="89">
        <v>102</v>
      </c>
      <c r="J108" s="88">
        <v>106</v>
      </c>
      <c r="K108" s="88">
        <v>117</v>
      </c>
      <c r="L108" s="88">
        <v>126</v>
      </c>
      <c r="M108" s="88">
        <v>130</v>
      </c>
    </row>
    <row r="109" spans="3:13" ht="18.600000000000001">
      <c r="C109" s="90" t="s">
        <v>422</v>
      </c>
      <c r="D109" s="7"/>
      <c r="E109" s="7"/>
      <c r="F109" s="7"/>
      <c r="G109" s="7"/>
      <c r="H109" s="88">
        <v>70</v>
      </c>
      <c r="I109" s="89">
        <v>41</v>
      </c>
      <c r="J109" s="88">
        <v>43</v>
      </c>
      <c r="K109" s="88">
        <v>51</v>
      </c>
      <c r="L109" s="88">
        <v>52</v>
      </c>
      <c r="M109" s="88">
        <v>49</v>
      </c>
    </row>
    <row r="110" spans="3:13">
      <c r="C110" s="71"/>
      <c r="H110" s="69"/>
      <c r="I110" s="70"/>
      <c r="J110" s="69"/>
      <c r="K110" s="69"/>
      <c r="L110" s="69"/>
      <c r="M110" s="69"/>
    </row>
    <row r="111" spans="3:13" ht="18.600000000000001">
      <c r="C111" s="84" t="s">
        <v>425</v>
      </c>
      <c r="D111" s="85"/>
      <c r="E111" s="85"/>
      <c r="F111" s="85"/>
      <c r="G111" s="85"/>
      <c r="H111" s="86">
        <v>757</v>
      </c>
      <c r="I111" s="86">
        <v>762</v>
      </c>
      <c r="J111" s="86">
        <v>756</v>
      </c>
      <c r="K111" s="86">
        <v>831</v>
      </c>
      <c r="L111" s="86">
        <v>817</v>
      </c>
      <c r="M111" s="86">
        <v>816</v>
      </c>
    </row>
    <row r="112" spans="3:13" ht="18.600000000000001">
      <c r="C112" s="87" t="s">
        <v>421</v>
      </c>
      <c r="D112" s="7"/>
      <c r="E112" s="7"/>
      <c r="F112" s="7"/>
      <c r="G112" s="7"/>
      <c r="H112" s="88">
        <v>613</v>
      </c>
      <c r="I112" s="89">
        <v>615</v>
      </c>
      <c r="J112" s="88">
        <v>598</v>
      </c>
      <c r="K112" s="88">
        <v>642</v>
      </c>
      <c r="L112" s="88">
        <v>627</v>
      </c>
      <c r="M112" s="88">
        <v>622</v>
      </c>
    </row>
    <row r="113" spans="3:13" ht="18.600000000000001">
      <c r="C113" s="90" t="s">
        <v>422</v>
      </c>
      <c r="D113" s="7"/>
      <c r="E113" s="7"/>
      <c r="F113" s="7"/>
      <c r="G113" s="7"/>
      <c r="H113" s="88">
        <v>144</v>
      </c>
      <c r="I113" s="89">
        <v>147</v>
      </c>
      <c r="J113" s="88">
        <v>158</v>
      </c>
      <c r="K113" s="88">
        <v>189</v>
      </c>
      <c r="L113" s="88">
        <v>190</v>
      </c>
      <c r="M113" s="88">
        <v>194</v>
      </c>
    </row>
    <row r="114" spans="3:13">
      <c r="C114" s="71"/>
      <c r="H114" s="69"/>
      <c r="I114" s="70"/>
      <c r="J114" s="69"/>
      <c r="K114" s="69"/>
      <c r="L114" s="69"/>
      <c r="M114" s="69"/>
    </row>
    <row r="115" spans="3:13" ht="18.600000000000001">
      <c r="C115" s="84" t="s">
        <v>430</v>
      </c>
      <c r="D115" s="85"/>
      <c r="E115" s="85"/>
      <c r="F115" s="85"/>
      <c r="G115" s="85"/>
      <c r="H115" s="86">
        <v>830</v>
      </c>
      <c r="I115" s="86">
        <v>831</v>
      </c>
      <c r="J115" s="86">
        <v>939</v>
      </c>
      <c r="K115" s="86">
        <v>963</v>
      </c>
      <c r="L115" s="86">
        <v>922</v>
      </c>
      <c r="M115" s="86">
        <v>871</v>
      </c>
    </row>
    <row r="116" spans="3:13" ht="18.600000000000001">
      <c r="C116" s="87" t="s">
        <v>421</v>
      </c>
      <c r="D116" s="7"/>
      <c r="E116" s="7"/>
      <c r="F116" s="7"/>
      <c r="G116" s="7"/>
      <c r="H116" s="88">
        <v>637</v>
      </c>
      <c r="I116" s="89">
        <v>639</v>
      </c>
      <c r="J116" s="88">
        <v>734</v>
      </c>
      <c r="K116" s="88">
        <v>744</v>
      </c>
      <c r="L116" s="88">
        <v>708</v>
      </c>
      <c r="M116" s="88">
        <v>666</v>
      </c>
    </row>
    <row r="117" spans="3:13" ht="18.600000000000001">
      <c r="C117" s="90" t="s">
        <v>422</v>
      </c>
      <c r="D117" s="7"/>
      <c r="E117" s="7"/>
      <c r="F117" s="7"/>
      <c r="G117" s="7"/>
      <c r="H117" s="88">
        <v>193</v>
      </c>
      <c r="I117" s="89">
        <v>192</v>
      </c>
      <c r="J117" s="88">
        <v>205</v>
      </c>
      <c r="K117" s="88">
        <v>219</v>
      </c>
      <c r="L117" s="88">
        <v>214</v>
      </c>
      <c r="M117" s="88">
        <v>205</v>
      </c>
    </row>
    <row r="118" spans="3:13">
      <c r="C118" s="71"/>
      <c r="H118" s="69"/>
      <c r="I118" s="70"/>
      <c r="J118" s="69"/>
      <c r="K118" s="69"/>
      <c r="L118" s="69"/>
      <c r="M118" s="69"/>
    </row>
    <row r="119" spans="3:13" ht="18.600000000000001">
      <c r="C119" s="84" t="s">
        <v>427</v>
      </c>
      <c r="D119" s="85"/>
      <c r="E119" s="85"/>
      <c r="F119" s="85"/>
      <c r="G119" s="85"/>
      <c r="H119" s="86">
        <v>65</v>
      </c>
      <c r="I119" s="86">
        <v>123</v>
      </c>
      <c r="J119" s="86">
        <v>143</v>
      </c>
      <c r="K119" s="86">
        <v>177</v>
      </c>
      <c r="L119" s="86">
        <v>190</v>
      </c>
      <c r="M119" s="86">
        <v>185</v>
      </c>
    </row>
    <row r="120" spans="3:13" ht="18.600000000000001">
      <c r="C120" s="87" t="s">
        <v>421</v>
      </c>
      <c r="D120" s="7"/>
      <c r="E120" s="7"/>
      <c r="F120" s="7"/>
      <c r="G120" s="7"/>
      <c r="H120" s="88">
        <v>44</v>
      </c>
      <c r="I120" s="89">
        <v>68</v>
      </c>
      <c r="J120" s="88">
        <v>79</v>
      </c>
      <c r="K120" s="88">
        <v>93</v>
      </c>
      <c r="L120" s="88">
        <v>92</v>
      </c>
      <c r="M120" s="88">
        <v>91</v>
      </c>
    </row>
    <row r="121" spans="3:13" ht="18.600000000000001">
      <c r="C121" s="90" t="s">
        <v>422</v>
      </c>
      <c r="D121" s="7"/>
      <c r="E121" s="7"/>
      <c r="F121" s="7"/>
      <c r="G121" s="7"/>
      <c r="H121" s="88">
        <v>21</v>
      </c>
      <c r="I121" s="89">
        <v>55</v>
      </c>
      <c r="J121" s="88">
        <v>64</v>
      </c>
      <c r="K121" s="88">
        <v>84</v>
      </c>
      <c r="L121" s="88">
        <v>98</v>
      </c>
      <c r="M121" s="88">
        <v>94</v>
      </c>
    </row>
    <row r="122" spans="3:13">
      <c r="C122" s="71"/>
      <c r="H122" s="69"/>
      <c r="I122" s="70"/>
      <c r="J122" s="69"/>
      <c r="K122" s="69"/>
      <c r="L122" s="69"/>
      <c r="M122" s="69"/>
    </row>
    <row r="123" spans="3:13" ht="18.600000000000001">
      <c r="C123" s="84" t="s">
        <v>428</v>
      </c>
      <c r="D123" s="85"/>
      <c r="E123" s="85"/>
      <c r="F123" s="85"/>
      <c r="G123" s="85"/>
      <c r="H123" s="86">
        <v>34</v>
      </c>
      <c r="I123" s="86">
        <v>36</v>
      </c>
      <c r="J123" s="86">
        <v>36</v>
      </c>
      <c r="K123" s="86">
        <v>36</v>
      </c>
      <c r="L123" s="86">
        <v>42</v>
      </c>
      <c r="M123" s="86">
        <v>39</v>
      </c>
    </row>
    <row r="124" spans="3:13" ht="18.600000000000001">
      <c r="C124" s="87" t="s">
        <v>421</v>
      </c>
      <c r="D124" s="7"/>
      <c r="E124" s="7"/>
      <c r="F124" s="7"/>
      <c r="G124" s="7"/>
      <c r="H124" s="88">
        <v>20</v>
      </c>
      <c r="I124" s="89">
        <v>20</v>
      </c>
      <c r="J124" s="88">
        <v>20</v>
      </c>
      <c r="K124" s="88">
        <v>20</v>
      </c>
      <c r="L124" s="88">
        <v>21</v>
      </c>
      <c r="M124" s="88">
        <v>19</v>
      </c>
    </row>
    <row r="125" spans="3:13" ht="18.600000000000001">
      <c r="C125" s="90" t="s">
        <v>422</v>
      </c>
      <c r="D125" s="7"/>
      <c r="E125" s="7"/>
      <c r="F125" s="7"/>
      <c r="G125" s="7"/>
      <c r="H125" s="88">
        <v>14</v>
      </c>
      <c r="I125" s="89">
        <v>16</v>
      </c>
      <c r="J125" s="88">
        <v>16</v>
      </c>
      <c r="K125" s="88">
        <v>16</v>
      </c>
      <c r="L125" s="88">
        <v>21</v>
      </c>
      <c r="M125" s="88">
        <v>20</v>
      </c>
    </row>
    <row r="126" spans="3:13" ht="34.5" customHeight="1">
      <c r="C126" s="71"/>
      <c r="H126" s="75"/>
      <c r="I126" s="75"/>
      <c r="J126" s="75"/>
      <c r="K126" s="75"/>
      <c r="L126" s="75"/>
      <c r="M126" s="75"/>
    </row>
    <row r="127" spans="3:13" ht="43.5" customHeight="1" thickBot="1">
      <c r="C127" s="506" t="s">
        <v>437</v>
      </c>
      <c r="D127" s="506"/>
      <c r="E127" s="506"/>
      <c r="F127" s="506"/>
      <c r="G127" s="506"/>
      <c r="H127" s="93">
        <v>2019</v>
      </c>
      <c r="I127" s="93">
        <v>2020</v>
      </c>
      <c r="J127" s="93">
        <v>2021</v>
      </c>
      <c r="K127" s="93">
        <v>2022</v>
      </c>
      <c r="L127" s="93">
        <v>2023</v>
      </c>
      <c r="M127" s="93">
        <v>2024</v>
      </c>
    </row>
    <row r="128" spans="3:13">
      <c r="C128" s="68"/>
      <c r="H128" s="66"/>
      <c r="I128" s="66"/>
      <c r="J128" s="66"/>
      <c r="K128" s="66"/>
      <c r="L128" s="66"/>
      <c r="M128" s="66"/>
    </row>
    <row r="129" spans="3:13" ht="18.600000000000001">
      <c r="C129" s="84" t="s">
        <v>438</v>
      </c>
      <c r="D129" s="84"/>
      <c r="E129" s="84"/>
      <c r="F129" s="84"/>
      <c r="G129" s="84"/>
      <c r="H129" s="86">
        <v>22</v>
      </c>
      <c r="I129" s="86">
        <v>14</v>
      </c>
      <c r="J129" s="86">
        <v>12</v>
      </c>
      <c r="K129" s="86">
        <v>3</v>
      </c>
      <c r="L129" s="86">
        <v>10</v>
      </c>
      <c r="M129" s="86">
        <v>13</v>
      </c>
    </row>
    <row r="130" spans="3:13">
      <c r="C130" s="72"/>
      <c r="H130" s="73"/>
      <c r="I130" s="73"/>
      <c r="J130" s="73"/>
      <c r="K130" s="73"/>
      <c r="L130" s="73"/>
      <c r="M130" s="73"/>
    </row>
    <row r="131" spans="3:13" ht="18.600000000000001">
      <c r="C131" s="84" t="s">
        <v>423</v>
      </c>
      <c r="D131" s="85"/>
      <c r="E131" s="85"/>
      <c r="F131" s="85"/>
      <c r="G131" s="85"/>
      <c r="H131" s="86">
        <v>9</v>
      </c>
      <c r="I131" s="86">
        <v>4</v>
      </c>
      <c r="J131" s="86">
        <v>1</v>
      </c>
      <c r="K131" s="86">
        <v>3</v>
      </c>
      <c r="L131" s="86">
        <v>9</v>
      </c>
      <c r="M131" s="86">
        <v>12</v>
      </c>
    </row>
    <row r="132" spans="3:13" ht="18.600000000000001">
      <c r="C132" s="87" t="s">
        <v>421</v>
      </c>
      <c r="D132" s="7"/>
      <c r="E132" s="7"/>
      <c r="F132" s="7"/>
      <c r="G132" s="7"/>
      <c r="H132" s="88">
        <v>5</v>
      </c>
      <c r="I132" s="89">
        <v>2</v>
      </c>
      <c r="J132" s="88">
        <v>1</v>
      </c>
      <c r="K132" s="88">
        <v>2</v>
      </c>
      <c r="L132" s="88">
        <v>3</v>
      </c>
      <c r="M132" s="88">
        <v>7</v>
      </c>
    </row>
    <row r="133" spans="3:13" ht="18.600000000000001">
      <c r="C133" s="90" t="s">
        <v>422</v>
      </c>
      <c r="D133" s="7"/>
      <c r="E133" s="7"/>
      <c r="F133" s="7"/>
      <c r="G133" s="7"/>
      <c r="H133" s="88">
        <v>4</v>
      </c>
      <c r="I133" s="89">
        <v>2</v>
      </c>
      <c r="J133" s="88">
        <v>0</v>
      </c>
      <c r="K133" s="88">
        <v>1</v>
      </c>
      <c r="L133" s="88">
        <v>6</v>
      </c>
      <c r="M133" s="88">
        <v>5</v>
      </c>
    </row>
    <row r="134" spans="3:13">
      <c r="C134" s="71"/>
      <c r="H134" s="69"/>
      <c r="I134" s="70"/>
      <c r="J134" s="69"/>
      <c r="K134" s="69"/>
      <c r="L134" s="69"/>
      <c r="M134" s="69"/>
    </row>
    <row r="135" spans="3:13" ht="18.600000000000001">
      <c r="C135" s="84" t="s">
        <v>424</v>
      </c>
      <c r="D135" s="85"/>
      <c r="E135" s="85"/>
      <c r="F135" s="85"/>
      <c r="G135" s="85"/>
      <c r="H135" s="86">
        <v>2</v>
      </c>
      <c r="I135" s="86">
        <v>8</v>
      </c>
      <c r="J135" s="86">
        <v>6</v>
      </c>
      <c r="K135" s="86">
        <v>0</v>
      </c>
      <c r="L135" s="86">
        <v>0</v>
      </c>
      <c r="M135" s="86">
        <v>1</v>
      </c>
    </row>
    <row r="136" spans="3:13" ht="18.600000000000001">
      <c r="C136" s="87" t="s">
        <v>421</v>
      </c>
      <c r="D136" s="7"/>
      <c r="E136" s="7"/>
      <c r="F136" s="7"/>
      <c r="G136" s="7"/>
      <c r="H136" s="88">
        <v>0</v>
      </c>
      <c r="I136" s="89">
        <v>5</v>
      </c>
      <c r="J136" s="88">
        <v>4</v>
      </c>
      <c r="K136" s="88">
        <v>0</v>
      </c>
      <c r="L136" s="88">
        <v>0</v>
      </c>
      <c r="M136" s="88">
        <v>0</v>
      </c>
    </row>
    <row r="137" spans="3:13" ht="18.600000000000001">
      <c r="C137" s="90" t="s">
        <v>422</v>
      </c>
      <c r="D137" s="7"/>
      <c r="E137" s="7"/>
      <c r="F137" s="7"/>
      <c r="G137" s="7"/>
      <c r="H137" s="88">
        <v>2</v>
      </c>
      <c r="I137" s="89">
        <v>3</v>
      </c>
      <c r="J137" s="88">
        <v>2</v>
      </c>
      <c r="K137" s="88">
        <v>0</v>
      </c>
      <c r="L137" s="88">
        <v>0</v>
      </c>
      <c r="M137" s="88">
        <v>1</v>
      </c>
    </row>
    <row r="138" spans="3:13">
      <c r="C138" s="71"/>
      <c r="H138" s="69"/>
      <c r="I138" s="70"/>
      <c r="J138" s="69"/>
      <c r="K138" s="69"/>
      <c r="L138" s="69"/>
      <c r="M138" s="69"/>
    </row>
    <row r="139" spans="3:13" ht="18.600000000000001">
      <c r="C139" s="84" t="s">
        <v>425</v>
      </c>
      <c r="D139" s="85"/>
      <c r="E139" s="85"/>
      <c r="F139" s="85"/>
      <c r="G139" s="85"/>
      <c r="H139" s="86">
        <v>11</v>
      </c>
      <c r="I139" s="86">
        <v>2</v>
      </c>
      <c r="J139" s="86">
        <v>2</v>
      </c>
      <c r="K139" s="86">
        <v>0</v>
      </c>
      <c r="L139" s="86">
        <v>0</v>
      </c>
      <c r="M139" s="86">
        <v>0</v>
      </c>
    </row>
    <row r="140" spans="3:13" ht="18.600000000000001">
      <c r="C140" s="87" t="s">
        <v>421</v>
      </c>
      <c r="D140" s="7"/>
      <c r="E140" s="7"/>
      <c r="F140" s="7"/>
      <c r="G140" s="7"/>
      <c r="H140" s="88">
        <v>5</v>
      </c>
      <c r="I140" s="89">
        <v>0</v>
      </c>
      <c r="J140" s="88">
        <v>1</v>
      </c>
      <c r="K140" s="88">
        <v>0</v>
      </c>
      <c r="L140" s="88">
        <v>0</v>
      </c>
      <c r="M140" s="88">
        <v>0</v>
      </c>
    </row>
    <row r="141" spans="3:13" ht="18.600000000000001">
      <c r="C141" s="90" t="s">
        <v>422</v>
      </c>
      <c r="D141" s="7"/>
      <c r="E141" s="7"/>
      <c r="F141" s="7"/>
      <c r="G141" s="7"/>
      <c r="H141" s="88">
        <v>6</v>
      </c>
      <c r="I141" s="89">
        <v>2</v>
      </c>
      <c r="J141" s="88">
        <v>1</v>
      </c>
      <c r="K141" s="88">
        <v>0</v>
      </c>
      <c r="L141" s="88">
        <v>0</v>
      </c>
      <c r="M141" s="88">
        <v>0</v>
      </c>
    </row>
    <row r="142" spans="3:13">
      <c r="C142" s="71"/>
      <c r="H142" s="69"/>
      <c r="I142" s="70"/>
      <c r="J142" s="69"/>
      <c r="K142" s="69"/>
      <c r="L142" s="69"/>
      <c r="M142" s="69"/>
    </row>
    <row r="143" spans="3:13" ht="18.600000000000001">
      <c r="C143" s="84" t="s">
        <v>430</v>
      </c>
      <c r="D143" s="85"/>
      <c r="E143" s="85"/>
      <c r="F143" s="85"/>
      <c r="G143" s="85"/>
      <c r="H143" s="86">
        <v>0</v>
      </c>
      <c r="I143" s="86">
        <v>0</v>
      </c>
      <c r="J143" s="86">
        <v>0</v>
      </c>
      <c r="K143" s="86">
        <v>0</v>
      </c>
      <c r="L143" s="86">
        <v>0</v>
      </c>
      <c r="M143" s="86">
        <v>0</v>
      </c>
    </row>
    <row r="144" spans="3:13" ht="18.600000000000001">
      <c r="C144" s="87" t="s">
        <v>421</v>
      </c>
      <c r="D144" s="7"/>
      <c r="E144" s="7"/>
      <c r="F144" s="7"/>
      <c r="G144" s="7"/>
      <c r="H144" s="88">
        <v>0</v>
      </c>
      <c r="I144" s="89">
        <v>0</v>
      </c>
      <c r="J144" s="88">
        <v>0</v>
      </c>
      <c r="K144" s="88">
        <v>0</v>
      </c>
      <c r="L144" s="88">
        <v>0</v>
      </c>
      <c r="M144" s="88">
        <v>0</v>
      </c>
    </row>
    <row r="145" spans="3:13" ht="18.600000000000001">
      <c r="C145" s="90" t="s">
        <v>422</v>
      </c>
      <c r="D145" s="7"/>
      <c r="E145" s="7"/>
      <c r="F145" s="7"/>
      <c r="G145" s="7"/>
      <c r="H145" s="88">
        <v>0</v>
      </c>
      <c r="I145" s="89">
        <v>0</v>
      </c>
      <c r="J145" s="88">
        <v>0</v>
      </c>
      <c r="K145" s="88">
        <v>0</v>
      </c>
      <c r="L145" s="88">
        <v>0</v>
      </c>
      <c r="M145" s="88">
        <v>0</v>
      </c>
    </row>
    <row r="146" spans="3:13">
      <c r="C146" s="71"/>
      <c r="H146" s="69"/>
      <c r="I146" s="70"/>
      <c r="J146" s="69"/>
      <c r="K146" s="69"/>
      <c r="L146" s="69"/>
      <c r="M146" s="69"/>
    </row>
    <row r="147" spans="3:13" ht="18.600000000000001">
      <c r="C147" s="84" t="s">
        <v>427</v>
      </c>
      <c r="D147" s="85"/>
      <c r="E147" s="85"/>
      <c r="F147" s="85"/>
      <c r="G147" s="85"/>
      <c r="H147" s="86">
        <v>0</v>
      </c>
      <c r="I147" s="86">
        <v>0</v>
      </c>
      <c r="J147" s="86">
        <v>3</v>
      </c>
      <c r="K147" s="86">
        <v>0</v>
      </c>
      <c r="L147" s="86">
        <v>1</v>
      </c>
      <c r="M147" s="86">
        <v>0</v>
      </c>
    </row>
    <row r="148" spans="3:13" ht="18.600000000000001">
      <c r="C148" s="87" t="s">
        <v>421</v>
      </c>
      <c r="D148" s="7"/>
      <c r="E148" s="7"/>
      <c r="F148" s="7"/>
      <c r="G148" s="7"/>
      <c r="H148" s="88">
        <v>0</v>
      </c>
      <c r="I148" s="89">
        <v>0</v>
      </c>
      <c r="J148" s="88">
        <v>1</v>
      </c>
      <c r="K148" s="88">
        <v>0</v>
      </c>
      <c r="L148" s="88">
        <v>0</v>
      </c>
      <c r="M148" s="88">
        <v>0</v>
      </c>
    </row>
    <row r="149" spans="3:13" ht="18.600000000000001">
      <c r="C149" s="90" t="s">
        <v>422</v>
      </c>
      <c r="D149" s="7"/>
      <c r="E149" s="7"/>
      <c r="F149" s="7"/>
      <c r="G149" s="7"/>
      <c r="H149" s="88">
        <v>0</v>
      </c>
      <c r="I149" s="89">
        <v>0</v>
      </c>
      <c r="J149" s="88">
        <v>2</v>
      </c>
      <c r="K149" s="88">
        <v>0</v>
      </c>
      <c r="L149" s="88">
        <v>1</v>
      </c>
      <c r="M149" s="88">
        <v>0</v>
      </c>
    </row>
    <row r="150" spans="3:13">
      <c r="C150" s="71"/>
      <c r="H150" s="69"/>
      <c r="I150" s="70"/>
      <c r="J150" s="69"/>
      <c r="K150" s="69"/>
      <c r="L150" s="69"/>
      <c r="M150" s="69"/>
    </row>
    <row r="151" spans="3:13" ht="18.600000000000001">
      <c r="C151" s="84" t="s">
        <v>428</v>
      </c>
      <c r="D151" s="85"/>
      <c r="E151" s="85"/>
      <c r="F151" s="85"/>
      <c r="G151" s="85"/>
      <c r="H151" s="86">
        <v>0</v>
      </c>
      <c r="I151" s="86">
        <v>0</v>
      </c>
      <c r="J151" s="86">
        <v>0</v>
      </c>
      <c r="K151" s="86">
        <v>0</v>
      </c>
      <c r="L151" s="86">
        <v>0</v>
      </c>
      <c r="M151" s="86">
        <v>0</v>
      </c>
    </row>
    <row r="152" spans="3:13" ht="18.600000000000001">
      <c r="C152" s="87" t="s">
        <v>421</v>
      </c>
      <c r="D152" s="7"/>
      <c r="E152" s="7"/>
      <c r="F152" s="7"/>
      <c r="G152" s="7"/>
      <c r="H152" s="88">
        <v>0</v>
      </c>
      <c r="I152" s="89">
        <v>0</v>
      </c>
      <c r="J152" s="88">
        <v>0</v>
      </c>
      <c r="K152" s="88">
        <v>0</v>
      </c>
      <c r="L152" s="88">
        <v>0</v>
      </c>
      <c r="M152" s="88">
        <v>0</v>
      </c>
    </row>
    <row r="153" spans="3:13" ht="18.600000000000001">
      <c r="C153" s="90" t="s">
        <v>422</v>
      </c>
      <c r="D153" s="7"/>
      <c r="E153" s="7"/>
      <c r="F153" s="7"/>
      <c r="G153" s="7"/>
      <c r="H153" s="88">
        <v>0</v>
      </c>
      <c r="I153" s="89">
        <v>0</v>
      </c>
      <c r="J153" s="88">
        <v>0</v>
      </c>
      <c r="K153" s="88">
        <v>0</v>
      </c>
      <c r="L153" s="88">
        <v>0</v>
      </c>
      <c r="M153" s="88">
        <v>0</v>
      </c>
    </row>
    <row r="154" spans="3:13">
      <c r="C154" s="71"/>
      <c r="H154" s="74"/>
      <c r="I154" s="69"/>
      <c r="J154" s="69"/>
      <c r="K154" s="69"/>
      <c r="L154" s="69"/>
    </row>
    <row r="155" spans="3:13" ht="21.6" customHeight="1">
      <c r="C155" s="105" t="s">
        <v>439</v>
      </c>
      <c r="D155" s="103"/>
      <c r="E155" s="103"/>
      <c r="F155" s="103"/>
      <c r="G155" s="103"/>
      <c r="H155" s="103"/>
      <c r="I155" s="103"/>
      <c r="J155" s="103"/>
      <c r="K155" s="103"/>
      <c r="L155" s="103"/>
      <c r="M155" s="103"/>
    </row>
    <row r="156" spans="3:13" ht="123.6" customHeight="1">
      <c r="C156" s="496" t="s">
        <v>440</v>
      </c>
      <c r="D156" s="496"/>
      <c r="E156" s="496"/>
      <c r="F156" s="496"/>
      <c r="G156" s="496"/>
      <c r="H156" s="496"/>
      <c r="I156" s="496"/>
      <c r="J156" s="496"/>
      <c r="K156" s="496"/>
      <c r="L156" s="496"/>
      <c r="M156" s="496"/>
    </row>
    <row r="157" spans="3:13">
      <c r="C157" s="76"/>
      <c r="D157" s="77"/>
      <c r="E157" s="78"/>
      <c r="F157" s="78"/>
      <c r="G157" s="78"/>
      <c r="H157" s="79"/>
    </row>
    <row r="158" spans="3:13" ht="21.6" customHeight="1">
      <c r="C158" s="105" t="s">
        <v>441</v>
      </c>
      <c r="D158" s="103"/>
      <c r="E158" s="103"/>
      <c r="F158" s="103"/>
      <c r="G158" s="103"/>
      <c r="H158" s="103"/>
      <c r="I158" s="103"/>
      <c r="J158" s="103"/>
      <c r="K158" s="103"/>
      <c r="L158" s="103"/>
      <c r="M158" s="103"/>
    </row>
    <row r="159" spans="3:13" ht="18.600000000000001">
      <c r="C159" s="497" t="s">
        <v>442</v>
      </c>
      <c r="D159" s="497"/>
      <c r="E159" s="497"/>
      <c r="F159" s="497"/>
      <c r="G159" s="497"/>
      <c r="H159" s="497"/>
    </row>
    <row r="160" spans="3:13">
      <c r="C160" s="76"/>
      <c r="D160" s="77"/>
      <c r="E160" s="78"/>
      <c r="F160" s="78"/>
      <c r="G160" s="78"/>
      <c r="H160" s="79"/>
    </row>
    <row r="161" spans="3:13" ht="21.6" customHeight="1">
      <c r="C161" s="105" t="s">
        <v>443</v>
      </c>
      <c r="D161" s="103"/>
      <c r="E161" s="103"/>
      <c r="F161" s="103"/>
      <c r="G161" s="103"/>
      <c r="H161" s="103"/>
      <c r="I161" s="103"/>
      <c r="J161" s="103"/>
      <c r="K161" s="103"/>
      <c r="L161" s="103"/>
      <c r="M161" s="103"/>
    </row>
    <row r="162" spans="3:13" ht="18.600000000000001">
      <c r="C162" s="497" t="s">
        <v>444</v>
      </c>
      <c r="D162" s="497"/>
      <c r="E162" s="497"/>
      <c r="F162" s="497"/>
      <c r="G162" s="497"/>
      <c r="H162" s="497"/>
      <c r="I162" s="97"/>
    </row>
    <row r="167" spans="3:13">
      <c r="G167" s="96" t="s">
        <v>445</v>
      </c>
    </row>
  </sheetData>
  <mergeCells count="17">
    <mergeCell ref="O64:P64"/>
    <mergeCell ref="O66:P66"/>
    <mergeCell ref="C7:G8"/>
    <mergeCell ref="H7:H8"/>
    <mergeCell ref="I7:I8"/>
    <mergeCell ref="J7:J8"/>
    <mergeCell ref="K7:K8"/>
    <mergeCell ref="L7:L8"/>
    <mergeCell ref="M7:M8"/>
    <mergeCell ref="C38:G38"/>
    <mergeCell ref="C156:M156"/>
    <mergeCell ref="C162:H162"/>
    <mergeCell ref="C159:H159"/>
    <mergeCell ref="C66:G66"/>
    <mergeCell ref="C94:G94"/>
    <mergeCell ref="C99:G99"/>
    <mergeCell ref="C127:G127"/>
  </mergeCells>
  <hyperlinks>
    <hyperlink ref="A4" location="'ÍNDICE REMISSIVO'!A1" display="Índice" xr:uid="{C8FFA2C0-CB35-4A55-8D59-48B8C13BAAD2}"/>
    <hyperlink ref="F1" location="ÍNDICE!A1" display="Índice" xr:uid="{A17D8A2E-1D34-45BE-8F24-12BFD5B7D272}"/>
    <hyperlink ref="G1" location="'TEMAS MATERIAIS'!A1" display="Temas materiais" xr:uid="{1140A32A-A4EE-4AED-968A-CED504C05E59}"/>
    <hyperlink ref="H1" location="AMBIENTAL!A1" display="Ambiental" xr:uid="{706D6F06-A71A-4E62-A4B3-B276DFD4EA9B}"/>
    <hyperlink ref="I1" location="ECONÔMICO!A1" display="Econômico " xr:uid="{3EE6BE78-149B-4842-9978-429B7F02C0C6}"/>
    <hyperlink ref="J1" location="GOVERNANÇA!A1" display="Governança " xr:uid="{F5F248CF-9955-45EB-A649-FE26C50EC431}"/>
    <hyperlink ref="L1" location="GRI!A1" display="GRI" xr:uid="{95CB04A1-F669-4B84-9C4E-65418C8904E4}"/>
    <hyperlink ref="M1" location="SASB!A1" display="SASB" xr:uid="{3EABAB20-823F-41D3-B568-8526194F9BAD}"/>
    <hyperlink ref="K1" location="SOCIAL!A1" display="Social " xr:uid="{DAA0D3F9-A430-47E9-88D1-A9C2B27A0BA3}"/>
  </hyperlinks>
  <pageMargins left="0.511811024" right="0.511811024" top="0.78740157499999996" bottom="0.78740157499999996" header="0.31496062000000002" footer="0.31496062000000002"/>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32DC5-66BD-4D60-A517-BE8E2301BBDA}">
  <sheetPr>
    <tabColor rgb="FF0070C0"/>
  </sheetPr>
  <dimension ref="A1:S167"/>
  <sheetViews>
    <sheetView showGridLines="0" showRowColHeaders="0" topLeftCell="A45" zoomScale="65" zoomScaleNormal="80" workbookViewId="0">
      <selection activeCell="C51" sqref="C51"/>
    </sheetView>
  </sheetViews>
  <sheetFormatPr defaultRowHeight="14.45"/>
  <cols>
    <col min="1" max="1" width="2.85546875" customWidth="1"/>
    <col min="2" max="2" width="7.85546875" customWidth="1"/>
    <col min="4" max="4" width="8.7109375" customWidth="1"/>
    <col min="5" max="5" width="2.28515625" customWidth="1"/>
    <col min="6" max="13" width="22.42578125"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8.5">
      <c r="A3" s="3"/>
      <c r="C3" s="37" t="s">
        <v>446</v>
      </c>
      <c r="S3" s="21"/>
    </row>
    <row r="4" spans="1:19" ht="21">
      <c r="A4" s="5" t="s">
        <v>0</v>
      </c>
      <c r="B4" s="6">
        <v>3</v>
      </c>
      <c r="C4" s="4"/>
    </row>
    <row r="5" spans="1:19" ht="21">
      <c r="A5" s="5"/>
      <c r="B5" s="6"/>
      <c r="C5" s="13" t="s">
        <v>447</v>
      </c>
      <c r="D5" s="10"/>
      <c r="E5" s="10"/>
      <c r="F5" s="10"/>
      <c r="G5" s="10"/>
      <c r="H5" s="10"/>
      <c r="I5" s="10"/>
      <c r="J5" s="10"/>
      <c r="K5" s="10"/>
      <c r="L5" s="10"/>
      <c r="M5" s="10"/>
      <c r="N5" s="10"/>
    </row>
    <row r="6" spans="1:19" ht="14.1" customHeight="1">
      <c r="A6" s="5"/>
      <c r="B6" s="6"/>
      <c r="C6" s="83"/>
      <c r="D6" s="8"/>
      <c r="E6" s="8"/>
      <c r="F6" s="8"/>
      <c r="G6" s="8"/>
      <c r="H6" s="8"/>
      <c r="I6" s="8"/>
      <c r="J6" s="8"/>
      <c r="K6" s="8"/>
      <c r="L6" s="8"/>
      <c r="M6" s="8"/>
      <c r="N6" s="8"/>
    </row>
    <row r="7" spans="1:19" ht="15.95">
      <c r="A7" s="5"/>
      <c r="B7" s="6"/>
      <c r="C7" s="507" t="s">
        <v>448</v>
      </c>
      <c r="D7" s="507"/>
      <c r="E7" s="507"/>
      <c r="F7" s="507"/>
      <c r="G7" s="507"/>
      <c r="H7" s="509">
        <v>2019</v>
      </c>
      <c r="I7" s="509">
        <v>2020</v>
      </c>
      <c r="J7" s="509">
        <v>2021</v>
      </c>
      <c r="K7" s="509">
        <v>2022</v>
      </c>
      <c r="L7" s="509">
        <v>2023</v>
      </c>
      <c r="M7" s="509">
        <v>2024</v>
      </c>
    </row>
    <row r="8" spans="1:19" ht="21.6" thickBot="1">
      <c r="A8" s="5"/>
      <c r="B8" s="6"/>
      <c r="C8" s="508"/>
      <c r="D8" s="508"/>
      <c r="E8" s="508"/>
      <c r="F8" s="508"/>
      <c r="G8" s="508"/>
      <c r="H8" s="510"/>
      <c r="I8" s="510"/>
      <c r="J8" s="510"/>
      <c r="K8" s="510"/>
      <c r="L8" s="510"/>
      <c r="M8" s="510"/>
      <c r="N8" s="14"/>
    </row>
    <row r="9" spans="1:19" ht="15.95">
      <c r="A9" s="5"/>
      <c r="B9" s="6"/>
      <c r="C9" s="68"/>
      <c r="H9" s="66"/>
      <c r="I9" s="66"/>
      <c r="J9" s="66"/>
      <c r="K9" s="66"/>
      <c r="L9" s="66"/>
    </row>
    <row r="10" spans="1:19" ht="18.600000000000001">
      <c r="A10" s="5"/>
      <c r="B10" s="6"/>
      <c r="C10" s="84" t="s">
        <v>449</v>
      </c>
      <c r="D10" s="85"/>
      <c r="E10" s="85"/>
      <c r="F10" s="85"/>
      <c r="G10" s="85"/>
      <c r="H10" s="86">
        <v>449</v>
      </c>
      <c r="I10" s="86">
        <v>464</v>
      </c>
      <c r="J10" s="86">
        <v>467</v>
      </c>
      <c r="K10" s="86">
        <v>457</v>
      </c>
      <c r="L10" s="86">
        <v>532</v>
      </c>
      <c r="M10" s="86">
        <v>469</v>
      </c>
      <c r="N10" s="84"/>
    </row>
    <row r="11" spans="1:19" ht="18.600000000000001">
      <c r="A11" s="3"/>
      <c r="C11" s="87" t="s">
        <v>421</v>
      </c>
      <c r="D11" s="7"/>
      <c r="E11" s="7"/>
      <c r="F11" s="7"/>
      <c r="G11" s="7"/>
      <c r="H11" s="88">
        <v>198</v>
      </c>
      <c r="I11" s="89">
        <v>237</v>
      </c>
      <c r="J11" s="88">
        <v>194</v>
      </c>
      <c r="K11" s="88">
        <v>210</v>
      </c>
      <c r="L11" s="88">
        <v>239</v>
      </c>
      <c r="M11" s="88">
        <v>188</v>
      </c>
      <c r="N11" s="87"/>
    </row>
    <row r="12" spans="1:19" ht="14.45" customHeight="1">
      <c r="A12" s="3"/>
      <c r="C12" s="90" t="s">
        <v>422</v>
      </c>
      <c r="D12" s="7"/>
      <c r="E12" s="7"/>
      <c r="F12" s="7"/>
      <c r="G12" s="7"/>
      <c r="H12" s="88">
        <v>251</v>
      </c>
      <c r="I12" s="89">
        <v>227</v>
      </c>
      <c r="J12" s="88">
        <v>273</v>
      </c>
      <c r="K12" s="88">
        <v>247</v>
      </c>
      <c r="L12" s="88">
        <v>293</v>
      </c>
      <c r="M12" s="88">
        <v>281</v>
      </c>
      <c r="N12" s="90"/>
    </row>
    <row r="13" spans="1:19" ht="18.600000000000001">
      <c r="A13" s="3"/>
      <c r="B13" s="7"/>
      <c r="H13" s="82"/>
      <c r="I13" s="82"/>
      <c r="J13" s="82"/>
      <c r="K13" s="82"/>
      <c r="L13" s="82"/>
      <c r="M13" s="82"/>
      <c r="Q13" s="20"/>
      <c r="R13" s="20"/>
    </row>
    <row r="14" spans="1:19" ht="14.45" customHeight="1">
      <c r="A14" s="5"/>
      <c r="C14" s="84" t="s">
        <v>423</v>
      </c>
      <c r="D14" s="85"/>
      <c r="E14" s="85"/>
      <c r="F14" s="85"/>
      <c r="G14" s="85"/>
      <c r="H14" s="86">
        <v>449</v>
      </c>
      <c r="I14" s="86">
        <v>464</v>
      </c>
      <c r="J14" s="86">
        <v>467</v>
      </c>
      <c r="K14" s="86">
        <v>457</v>
      </c>
      <c r="L14" s="86">
        <v>532</v>
      </c>
      <c r="M14" s="86">
        <v>469</v>
      </c>
      <c r="N14" s="84"/>
    </row>
    <row r="15" spans="1:19" ht="18.600000000000001">
      <c r="A15" s="3"/>
      <c r="B15" s="7"/>
      <c r="C15" s="87" t="s">
        <v>421</v>
      </c>
      <c r="D15" s="7"/>
      <c r="E15" s="7"/>
      <c r="F15" s="7"/>
      <c r="G15" s="7"/>
      <c r="H15" s="88">
        <v>198</v>
      </c>
      <c r="I15" s="89">
        <v>237</v>
      </c>
      <c r="J15" s="88">
        <v>194</v>
      </c>
      <c r="K15" s="88">
        <v>210</v>
      </c>
      <c r="L15" s="88">
        <v>239</v>
      </c>
      <c r="M15" s="88">
        <v>188</v>
      </c>
      <c r="N15" s="87"/>
      <c r="Q15" s="20"/>
      <c r="R15" s="20"/>
    </row>
    <row r="16" spans="1:19" ht="18.600000000000001">
      <c r="A16" s="5"/>
      <c r="C16" s="100" t="s">
        <v>450</v>
      </c>
      <c r="D16" s="7"/>
      <c r="E16" s="7"/>
      <c r="F16" s="7"/>
      <c r="G16" s="7"/>
      <c r="H16" s="101">
        <v>83</v>
      </c>
      <c r="I16" s="101">
        <v>90</v>
      </c>
      <c r="J16" s="101">
        <v>89</v>
      </c>
      <c r="K16" s="101">
        <v>83</v>
      </c>
      <c r="L16" s="101">
        <v>86</v>
      </c>
      <c r="M16" s="101">
        <v>73</v>
      </c>
      <c r="S16" s="25"/>
    </row>
    <row r="17" spans="1:18" ht="14.45" customHeight="1">
      <c r="A17" s="5"/>
      <c r="C17" s="100" t="s">
        <v>451</v>
      </c>
      <c r="D17" s="7"/>
      <c r="E17" s="7"/>
      <c r="F17" s="7"/>
      <c r="G17" s="7"/>
      <c r="H17" s="101">
        <v>27</v>
      </c>
      <c r="I17" s="101">
        <v>46</v>
      </c>
      <c r="J17" s="101">
        <v>13</v>
      </c>
      <c r="K17" s="101">
        <v>32</v>
      </c>
      <c r="L17" s="101">
        <v>17</v>
      </c>
      <c r="M17" s="101">
        <v>30</v>
      </c>
    </row>
    <row r="18" spans="1:18" ht="18.600000000000001">
      <c r="A18" s="3"/>
      <c r="B18" s="7"/>
      <c r="C18" s="100" t="s">
        <v>452</v>
      </c>
      <c r="D18" s="7"/>
      <c r="E18" s="7"/>
      <c r="F18" s="7"/>
      <c r="G18" s="7"/>
      <c r="H18" s="101">
        <v>44</v>
      </c>
      <c r="I18" s="101">
        <v>39</v>
      </c>
      <c r="J18" s="101">
        <v>36</v>
      </c>
      <c r="K18" s="101">
        <v>53</v>
      </c>
      <c r="L18" s="101">
        <v>67</v>
      </c>
      <c r="M18" s="101">
        <v>34</v>
      </c>
      <c r="Q18" s="20"/>
      <c r="R18" s="20"/>
    </row>
    <row r="19" spans="1:18" ht="18.600000000000001">
      <c r="A19" s="3"/>
      <c r="B19" s="7"/>
      <c r="C19" s="100" t="s">
        <v>453</v>
      </c>
      <c r="D19" s="7"/>
      <c r="E19" s="7"/>
      <c r="F19" s="7"/>
      <c r="G19" s="7"/>
      <c r="H19" s="101">
        <v>8</v>
      </c>
      <c r="I19" s="101">
        <v>7</v>
      </c>
      <c r="J19" s="101">
        <v>9</v>
      </c>
      <c r="K19" s="101">
        <v>14</v>
      </c>
      <c r="L19" s="101">
        <v>8</v>
      </c>
      <c r="M19" s="101">
        <v>14</v>
      </c>
      <c r="Q19" s="20"/>
      <c r="R19" s="20"/>
    </row>
    <row r="20" spans="1:18" ht="14.45" customHeight="1">
      <c r="A20" s="5"/>
      <c r="C20" s="100" t="s">
        <v>454</v>
      </c>
      <c r="D20" s="7"/>
      <c r="E20" s="7"/>
      <c r="F20" s="7"/>
      <c r="G20" s="7"/>
      <c r="H20" s="101">
        <v>36</v>
      </c>
      <c r="I20" s="101">
        <v>55</v>
      </c>
      <c r="J20" s="101">
        <v>47</v>
      </c>
      <c r="K20" s="101">
        <v>28</v>
      </c>
      <c r="L20" s="101">
        <v>61</v>
      </c>
      <c r="M20" s="101">
        <v>37</v>
      </c>
    </row>
    <row r="21" spans="1:18" ht="18.600000000000001" customHeight="1">
      <c r="A21" s="3"/>
      <c r="B21" s="7"/>
      <c r="C21" s="87" t="s">
        <v>422</v>
      </c>
      <c r="D21" s="7"/>
      <c r="E21" s="7"/>
      <c r="F21" s="7"/>
      <c r="G21" s="7"/>
      <c r="H21" s="102">
        <v>251</v>
      </c>
      <c r="I21" s="102">
        <v>227</v>
      </c>
      <c r="J21" s="102">
        <v>273</v>
      </c>
      <c r="K21" s="102">
        <v>247</v>
      </c>
      <c r="L21" s="102">
        <v>293</v>
      </c>
      <c r="M21" s="102">
        <v>281</v>
      </c>
      <c r="Q21" s="20"/>
      <c r="R21" s="20"/>
    </row>
    <row r="22" spans="1:18" ht="18.600000000000001">
      <c r="A22" s="5"/>
      <c r="C22" s="100" t="s">
        <v>450</v>
      </c>
      <c r="D22" s="7"/>
      <c r="E22" s="7"/>
      <c r="F22" s="7"/>
      <c r="G22" s="7"/>
      <c r="H22" s="101">
        <v>109</v>
      </c>
      <c r="I22" s="101">
        <v>100</v>
      </c>
      <c r="J22" s="101">
        <v>123</v>
      </c>
      <c r="K22" s="101">
        <v>128</v>
      </c>
      <c r="L22" s="101">
        <v>129</v>
      </c>
      <c r="M22" s="101">
        <v>118</v>
      </c>
    </row>
    <row r="23" spans="1:18" ht="18.600000000000001">
      <c r="A23" s="5"/>
      <c r="C23" s="100" t="s">
        <v>451</v>
      </c>
      <c r="D23" s="7"/>
      <c r="E23" s="7"/>
      <c r="F23" s="7"/>
      <c r="G23" s="7"/>
      <c r="H23" s="101">
        <v>17</v>
      </c>
      <c r="I23" s="101">
        <v>18</v>
      </c>
      <c r="J23" s="101">
        <v>17</v>
      </c>
      <c r="K23" s="101">
        <v>19</v>
      </c>
      <c r="L23" s="101">
        <v>28</v>
      </c>
      <c r="M23" s="101">
        <v>20</v>
      </c>
    </row>
    <row r="24" spans="1:18" ht="18.600000000000001">
      <c r="A24" s="5"/>
      <c r="C24" s="100" t="s">
        <v>452</v>
      </c>
      <c r="D24" s="7"/>
      <c r="E24" s="7"/>
      <c r="F24" s="7"/>
      <c r="G24" s="7"/>
      <c r="H24" s="101">
        <v>57</v>
      </c>
      <c r="I24" s="101">
        <v>53</v>
      </c>
      <c r="J24" s="101">
        <v>72</v>
      </c>
      <c r="K24" s="101">
        <v>48</v>
      </c>
      <c r="L24" s="101">
        <v>52</v>
      </c>
      <c r="M24" s="101">
        <v>45</v>
      </c>
    </row>
    <row r="25" spans="1:18" ht="18.600000000000001">
      <c r="A25" s="3"/>
      <c r="B25" s="7"/>
      <c r="C25" s="100" t="s">
        <v>453</v>
      </c>
      <c r="D25" s="7"/>
      <c r="E25" s="7"/>
      <c r="F25" s="7"/>
      <c r="G25" s="7"/>
      <c r="H25" s="101">
        <v>5</v>
      </c>
      <c r="I25" s="101">
        <v>6</v>
      </c>
      <c r="J25" s="101">
        <v>10</v>
      </c>
      <c r="K25" s="101">
        <v>6</v>
      </c>
      <c r="L25" s="101">
        <v>15</v>
      </c>
      <c r="M25" s="101">
        <v>12</v>
      </c>
      <c r="Q25" s="20"/>
      <c r="R25" s="20"/>
    </row>
    <row r="26" spans="1:18" ht="18.600000000000001">
      <c r="A26" s="5"/>
      <c r="C26" s="100" t="s">
        <v>454</v>
      </c>
      <c r="D26" s="7"/>
      <c r="E26" s="7"/>
      <c r="F26" s="7"/>
      <c r="G26" s="7"/>
      <c r="H26" s="101">
        <v>63</v>
      </c>
      <c r="I26" s="101">
        <v>50</v>
      </c>
      <c r="J26" s="101">
        <v>51</v>
      </c>
      <c r="K26" s="101">
        <v>46</v>
      </c>
      <c r="L26" s="101">
        <v>69</v>
      </c>
      <c r="M26" s="101">
        <v>86</v>
      </c>
    </row>
    <row r="27" spans="1:18" ht="18.600000000000001">
      <c r="A27" s="3"/>
      <c r="B27" s="7"/>
      <c r="C27" s="98"/>
      <c r="H27" s="99"/>
      <c r="I27" s="99"/>
      <c r="J27" s="99"/>
      <c r="K27" s="99"/>
      <c r="L27" s="99"/>
      <c r="M27" s="99"/>
      <c r="Q27" s="20"/>
      <c r="R27" s="20"/>
    </row>
    <row r="28" spans="1:18" ht="18.600000000000001">
      <c r="A28" s="5"/>
      <c r="C28" s="84" t="s">
        <v>455</v>
      </c>
      <c r="D28" s="85"/>
      <c r="E28" s="85"/>
      <c r="F28" s="85"/>
      <c r="G28" s="85"/>
      <c r="H28" s="86">
        <v>16231</v>
      </c>
      <c r="I28" s="86">
        <v>13577</v>
      </c>
      <c r="J28" s="86">
        <v>19709</v>
      </c>
      <c r="K28" s="86">
        <v>21503</v>
      </c>
      <c r="L28" s="86">
        <v>16884</v>
      </c>
      <c r="M28" s="86">
        <v>15407</v>
      </c>
    </row>
    <row r="29" spans="1:18" s="46" customFormat="1" ht="18.600000000000001">
      <c r="C29" s="87" t="s">
        <v>421</v>
      </c>
      <c r="D29" s="7"/>
      <c r="E29" s="7"/>
      <c r="F29" s="7"/>
      <c r="G29" s="7"/>
      <c r="H29" s="88">
        <v>14494</v>
      </c>
      <c r="I29" s="89">
        <v>12079</v>
      </c>
      <c r="J29" s="88">
        <v>17646</v>
      </c>
      <c r="K29" s="88">
        <v>19208</v>
      </c>
      <c r="L29" s="88">
        <v>14836</v>
      </c>
      <c r="M29" s="88">
        <v>13516</v>
      </c>
      <c r="N29"/>
      <c r="O29"/>
      <c r="P29"/>
      <c r="Q29" s="17"/>
      <c r="R29" s="17"/>
    </row>
    <row r="30" spans="1:18" s="46" customFormat="1" ht="18.600000000000001">
      <c r="C30" s="90" t="s">
        <v>422</v>
      </c>
      <c r="D30" s="7"/>
      <c r="E30" s="7"/>
      <c r="F30" s="7"/>
      <c r="G30" s="7"/>
      <c r="H30" s="88">
        <v>1737</v>
      </c>
      <c r="I30" s="89">
        <v>1498</v>
      </c>
      <c r="J30" s="88">
        <v>2063</v>
      </c>
      <c r="K30" s="88">
        <v>2295</v>
      </c>
      <c r="L30" s="88">
        <v>2048</v>
      </c>
      <c r="M30" s="88">
        <v>1891</v>
      </c>
      <c r="N30"/>
      <c r="O30"/>
      <c r="P30"/>
      <c r="Q30" s="17"/>
      <c r="R30" s="17"/>
    </row>
    <row r="31" spans="1:18" s="46" customFormat="1">
      <c r="C31"/>
      <c r="D31"/>
      <c r="E31"/>
      <c r="F31"/>
      <c r="G31"/>
      <c r="H31" s="82"/>
      <c r="I31" s="82"/>
      <c r="J31" s="82"/>
      <c r="K31" s="82"/>
      <c r="L31" s="82"/>
      <c r="M31" s="82"/>
      <c r="N31"/>
      <c r="O31"/>
      <c r="P31"/>
      <c r="Q31" s="17"/>
      <c r="R31" s="17"/>
    </row>
    <row r="32" spans="1:18" s="46" customFormat="1" ht="18.600000000000001">
      <c r="C32" s="84" t="s">
        <v>423</v>
      </c>
      <c r="D32" s="85"/>
      <c r="E32" s="85"/>
      <c r="F32" s="85"/>
      <c r="G32" s="85"/>
      <c r="H32" s="86">
        <v>16231</v>
      </c>
      <c r="I32" s="86">
        <v>13577</v>
      </c>
      <c r="J32" s="86">
        <v>19709</v>
      </c>
      <c r="K32" s="86">
        <v>21503</v>
      </c>
      <c r="L32" s="86">
        <v>16884</v>
      </c>
      <c r="M32" s="86">
        <v>15407</v>
      </c>
      <c r="N32"/>
      <c r="O32"/>
      <c r="P32"/>
    </row>
    <row r="33" spans="3:16" s="46" customFormat="1" ht="18.600000000000001">
      <c r="C33" s="87" t="s">
        <v>421</v>
      </c>
      <c r="D33" s="7"/>
      <c r="E33" s="7"/>
      <c r="F33" s="7"/>
      <c r="G33" s="7"/>
      <c r="H33" s="88">
        <v>14494</v>
      </c>
      <c r="I33" s="89">
        <v>12079</v>
      </c>
      <c r="J33" s="88">
        <v>17646</v>
      </c>
      <c r="K33" s="88">
        <v>19208</v>
      </c>
      <c r="L33" s="88">
        <v>14836</v>
      </c>
      <c r="M33" s="88">
        <v>13516</v>
      </c>
      <c r="N33"/>
      <c r="O33"/>
      <c r="P33"/>
    </row>
    <row r="34" spans="3:16" s="46" customFormat="1" ht="18.600000000000001">
      <c r="C34" s="100" t="s">
        <v>450</v>
      </c>
      <c r="D34" s="7"/>
      <c r="E34" s="7"/>
      <c r="F34" s="7"/>
      <c r="G34" s="7"/>
      <c r="H34" s="101">
        <v>3359</v>
      </c>
      <c r="I34" s="101">
        <v>2874</v>
      </c>
      <c r="J34" s="101">
        <v>4769</v>
      </c>
      <c r="K34" s="101">
        <v>4863</v>
      </c>
      <c r="L34" s="101">
        <v>3495</v>
      </c>
      <c r="M34" s="101">
        <v>3184</v>
      </c>
      <c r="N34"/>
      <c r="O34"/>
      <c r="P34"/>
    </row>
    <row r="35" spans="3:16" s="46" customFormat="1" ht="18.600000000000001">
      <c r="C35" s="100" t="s">
        <v>451</v>
      </c>
      <c r="D35" s="7"/>
      <c r="E35" s="7"/>
      <c r="F35" s="7"/>
      <c r="G35" s="7"/>
      <c r="H35" s="101">
        <v>1060</v>
      </c>
      <c r="I35" s="101">
        <v>973</v>
      </c>
      <c r="J35" s="101">
        <v>1084</v>
      </c>
      <c r="K35" s="101">
        <v>1031</v>
      </c>
      <c r="L35" s="101">
        <v>913</v>
      </c>
      <c r="M35" s="101">
        <v>1026</v>
      </c>
      <c r="N35"/>
      <c r="O35"/>
      <c r="P35"/>
    </row>
    <row r="36" spans="3:16" s="46" customFormat="1" ht="18.600000000000001">
      <c r="C36" s="100" t="s">
        <v>452</v>
      </c>
      <c r="D36" s="7"/>
      <c r="E36" s="7"/>
      <c r="F36" s="7"/>
      <c r="G36" s="7"/>
      <c r="H36" s="101">
        <v>4218</v>
      </c>
      <c r="I36" s="101">
        <v>3126</v>
      </c>
      <c r="J36" s="101">
        <v>4214</v>
      </c>
      <c r="K36" s="101">
        <v>4534</v>
      </c>
      <c r="L36" s="101">
        <v>3561</v>
      </c>
      <c r="M36" s="101">
        <v>2659</v>
      </c>
      <c r="N36"/>
      <c r="O36"/>
      <c r="P36"/>
    </row>
    <row r="37" spans="3:16" s="46" customFormat="1" ht="18.600000000000001">
      <c r="C37" s="100" t="s">
        <v>453</v>
      </c>
      <c r="D37" s="7"/>
      <c r="E37" s="7"/>
      <c r="F37" s="7"/>
      <c r="G37" s="7"/>
      <c r="H37" s="101">
        <v>1798</v>
      </c>
      <c r="I37" s="101">
        <v>1136</v>
      </c>
      <c r="J37" s="101">
        <v>2594</v>
      </c>
      <c r="K37" s="101">
        <v>3123</v>
      </c>
      <c r="L37" s="101">
        <v>2629</v>
      </c>
      <c r="M37" s="101">
        <v>2480</v>
      </c>
      <c r="N37"/>
      <c r="O37"/>
      <c r="P37"/>
    </row>
    <row r="38" spans="3:16" ht="18.600000000000001">
      <c r="C38" s="100" t="s">
        <v>454</v>
      </c>
      <c r="D38" s="7"/>
      <c r="E38" s="7"/>
      <c r="F38" s="7"/>
      <c r="G38" s="7"/>
      <c r="H38" s="101">
        <v>4059</v>
      </c>
      <c r="I38" s="101">
        <v>3970</v>
      </c>
      <c r="J38" s="101">
        <v>4985</v>
      </c>
      <c r="K38" s="101">
        <v>5657</v>
      </c>
      <c r="L38" s="101">
        <v>4238</v>
      </c>
      <c r="M38" s="101">
        <v>4167</v>
      </c>
    </row>
    <row r="39" spans="3:16" ht="15" customHeight="1">
      <c r="C39" s="87" t="s">
        <v>422</v>
      </c>
      <c r="D39" s="7"/>
      <c r="E39" s="7"/>
      <c r="F39" s="7"/>
      <c r="G39" s="7"/>
      <c r="H39" s="102">
        <v>1737</v>
      </c>
      <c r="I39" s="102">
        <v>1498</v>
      </c>
      <c r="J39" s="102">
        <v>2063</v>
      </c>
      <c r="K39" s="102">
        <v>2295</v>
      </c>
      <c r="L39" s="102">
        <v>2048</v>
      </c>
      <c r="M39" s="102">
        <v>1891</v>
      </c>
    </row>
    <row r="40" spans="3:16" ht="18.600000000000001">
      <c r="C40" s="100" t="s">
        <v>450</v>
      </c>
      <c r="D40" s="7"/>
      <c r="E40" s="7"/>
      <c r="F40" s="7"/>
      <c r="G40" s="7"/>
      <c r="H40" s="101">
        <v>592</v>
      </c>
      <c r="I40" s="101">
        <v>486</v>
      </c>
      <c r="J40" s="101">
        <v>611</v>
      </c>
      <c r="K40" s="101">
        <v>645</v>
      </c>
      <c r="L40" s="101">
        <v>499</v>
      </c>
      <c r="M40" s="101">
        <v>481</v>
      </c>
    </row>
    <row r="41" spans="3:16" ht="18.600000000000001">
      <c r="C41" s="100" t="s">
        <v>451</v>
      </c>
      <c r="D41" s="7"/>
      <c r="E41" s="7"/>
      <c r="F41" s="7"/>
      <c r="G41" s="7"/>
      <c r="H41" s="101">
        <v>125</v>
      </c>
      <c r="I41" s="101">
        <v>102</v>
      </c>
      <c r="J41" s="101">
        <v>139</v>
      </c>
      <c r="K41" s="101">
        <v>140</v>
      </c>
      <c r="L41" s="101">
        <v>130</v>
      </c>
      <c r="M41" s="101">
        <v>137</v>
      </c>
    </row>
    <row r="42" spans="3:16" ht="18.600000000000001">
      <c r="C42" s="100" t="s">
        <v>452</v>
      </c>
      <c r="D42" s="7"/>
      <c r="E42" s="7"/>
      <c r="F42" s="7"/>
      <c r="G42" s="7"/>
      <c r="H42" s="101">
        <v>430</v>
      </c>
      <c r="I42" s="101">
        <v>352</v>
      </c>
      <c r="J42" s="101">
        <v>503</v>
      </c>
      <c r="K42" s="101">
        <v>587</v>
      </c>
      <c r="L42" s="101">
        <v>504</v>
      </c>
      <c r="M42" s="101">
        <v>357</v>
      </c>
    </row>
    <row r="43" spans="3:16" ht="18.600000000000001">
      <c r="C43" s="100" t="s">
        <v>453</v>
      </c>
      <c r="D43" s="7"/>
      <c r="E43" s="7"/>
      <c r="F43" s="7"/>
      <c r="G43" s="7"/>
      <c r="H43" s="101">
        <v>100</v>
      </c>
      <c r="I43" s="101">
        <v>62</v>
      </c>
      <c r="J43" s="101">
        <v>182</v>
      </c>
      <c r="K43" s="101">
        <v>215</v>
      </c>
      <c r="L43" s="101">
        <v>277</v>
      </c>
      <c r="M43" s="101">
        <v>321</v>
      </c>
    </row>
    <row r="44" spans="3:16" ht="18.600000000000001">
      <c r="C44" s="100" t="s">
        <v>454</v>
      </c>
      <c r="D44" s="7"/>
      <c r="E44" s="7"/>
      <c r="F44" s="7"/>
      <c r="G44" s="7"/>
      <c r="H44" s="101">
        <v>490</v>
      </c>
      <c r="I44" s="101">
        <v>496</v>
      </c>
      <c r="J44" s="101">
        <v>628</v>
      </c>
      <c r="K44" s="101">
        <v>708</v>
      </c>
      <c r="L44" s="101">
        <v>638</v>
      </c>
      <c r="M44" s="101">
        <v>595</v>
      </c>
    </row>
    <row r="48" spans="3:16" ht="29.45" customHeight="1" thickBot="1">
      <c r="C48" s="105" t="s">
        <v>456</v>
      </c>
      <c r="D48" s="105"/>
      <c r="E48" s="105"/>
      <c r="F48" s="105"/>
      <c r="G48" s="105"/>
      <c r="H48" s="105"/>
      <c r="I48" s="105"/>
      <c r="J48" s="105"/>
      <c r="K48" s="105"/>
      <c r="L48" s="105"/>
      <c r="M48" s="105"/>
    </row>
    <row r="49" spans="3:16" ht="41.1" customHeight="1">
      <c r="C49" s="511" t="s">
        <v>457</v>
      </c>
      <c r="D49" s="512"/>
      <c r="E49" s="512"/>
      <c r="F49" s="512"/>
      <c r="G49" s="512"/>
      <c r="H49" s="512"/>
      <c r="I49" s="512"/>
      <c r="J49" s="512"/>
      <c r="K49" s="512"/>
      <c r="L49" s="512"/>
      <c r="M49" s="512"/>
    </row>
    <row r="50" spans="3:16">
      <c r="H50" s="69"/>
    </row>
    <row r="51" spans="3:16" ht="18.95" customHeight="1">
      <c r="C51" s="105" t="s">
        <v>458</v>
      </c>
      <c r="D51" s="105"/>
      <c r="E51" s="105"/>
      <c r="F51" s="105"/>
      <c r="G51" s="105"/>
      <c r="H51" s="105"/>
      <c r="I51" s="105"/>
      <c r="J51" s="105"/>
      <c r="K51" s="105"/>
      <c r="L51" s="105"/>
      <c r="M51" s="105"/>
    </row>
    <row r="52" spans="3:16" ht="18.600000000000001" customHeight="1">
      <c r="C52" s="513" t="s">
        <v>459</v>
      </c>
      <c r="D52" s="513"/>
      <c r="E52" s="513"/>
      <c r="F52" s="513"/>
      <c r="G52" s="513"/>
      <c r="H52" s="513"/>
      <c r="I52" s="513"/>
      <c r="J52" s="513"/>
      <c r="K52" s="513"/>
      <c r="L52" s="513"/>
      <c r="M52" s="513"/>
    </row>
    <row r="53" spans="3:16" ht="15.95" customHeight="1"/>
    <row r="63" spans="3:16" ht="18.600000000000001">
      <c r="O63" s="35"/>
      <c r="P63" s="35"/>
    </row>
    <row r="64" spans="3:16" ht="18.600000000000001">
      <c r="O64" s="494"/>
      <c r="P64" s="494"/>
    </row>
    <row r="65" spans="15:16" ht="43.5" customHeight="1">
      <c r="O65" s="35"/>
      <c r="P65" s="35"/>
    </row>
    <row r="66" spans="15:16" ht="56.45" customHeight="1">
      <c r="O66" s="494"/>
      <c r="P66" s="494"/>
    </row>
    <row r="67" spans="15:16" ht="18.600000000000001" customHeight="1"/>
    <row r="68" spans="15:16" ht="18.600000000000001">
      <c r="O68" s="51"/>
      <c r="P68" s="35"/>
    </row>
    <row r="69" spans="15:16" ht="18.600000000000001">
      <c r="O69" s="7"/>
      <c r="P69" s="7"/>
    </row>
    <row r="70" spans="15:16" ht="18.600000000000001">
      <c r="O70" s="51"/>
      <c r="P70" s="35"/>
    </row>
    <row r="71" spans="15:16" ht="18.600000000000001">
      <c r="O71" s="7"/>
      <c r="P71" s="7"/>
    </row>
    <row r="72" spans="15:16" ht="18.600000000000001">
      <c r="O72" s="51"/>
      <c r="P72" s="35"/>
    </row>
    <row r="73" spans="15:16" ht="18.600000000000001">
      <c r="O73" s="7"/>
      <c r="P73" s="7"/>
    </row>
    <row r="74" spans="15:16" ht="18.600000000000001">
      <c r="O74" s="51"/>
      <c r="P74" s="35"/>
    </row>
    <row r="75" spans="15:16" ht="18.600000000000001">
      <c r="O75" s="7"/>
      <c r="P75" s="7"/>
    </row>
    <row r="76" spans="15:16" ht="18.600000000000001">
      <c r="O76" s="51"/>
      <c r="P76" s="35"/>
    </row>
    <row r="77" spans="15:16" ht="18.600000000000001">
      <c r="O77" s="7"/>
      <c r="P77" s="7"/>
    </row>
    <row r="78" spans="15:16" ht="18.600000000000001">
      <c r="O78" s="51"/>
      <c r="P78" s="35"/>
    </row>
    <row r="79" spans="15:16" ht="18.600000000000001">
      <c r="O79" s="7"/>
      <c r="P79" s="7"/>
    </row>
    <row r="80" spans="15:16" ht="18.600000000000001">
      <c r="O80" s="51"/>
      <c r="P80" s="35"/>
    </row>
    <row r="81" spans="15:16" ht="18.600000000000001">
      <c r="O81" s="7"/>
      <c r="P81" s="7"/>
    </row>
    <row r="82" spans="15:16" ht="18.600000000000001">
      <c r="O82" s="51"/>
      <c r="P82" s="35"/>
    </row>
    <row r="83" spans="15:16" ht="18.600000000000001">
      <c r="O83" s="7"/>
      <c r="P83" s="7"/>
    </row>
    <row r="84" spans="15:16" ht="18.600000000000001">
      <c r="O84" s="51"/>
      <c r="P84" s="35"/>
    </row>
    <row r="85" spans="15:16" ht="18.600000000000001">
      <c r="O85" s="7"/>
      <c r="P85" s="7"/>
    </row>
    <row r="86" spans="15:16" ht="18.600000000000001">
      <c r="O86" s="51"/>
      <c r="P86" s="35"/>
    </row>
    <row r="87" spans="15:16" ht="18.600000000000001">
      <c r="O87" s="7"/>
      <c r="P87" s="7"/>
    </row>
    <row r="88" spans="15:16" ht="18.600000000000001">
      <c r="O88" s="51"/>
      <c r="P88" s="35"/>
    </row>
    <row r="89" spans="15:16" ht="18.600000000000001">
      <c r="O89" s="7"/>
      <c r="P89" s="7"/>
    </row>
    <row r="90" spans="15:16" ht="18.600000000000001">
      <c r="O90" s="51"/>
      <c r="P90" s="35"/>
    </row>
    <row r="91" spans="15:16" ht="18.600000000000001">
      <c r="O91" s="7"/>
      <c r="P91" s="7"/>
    </row>
    <row r="92" spans="15:16" ht="18.600000000000001">
      <c r="O92" s="51"/>
      <c r="P92" s="35"/>
    </row>
    <row r="93" spans="15:16" ht="18.600000000000001">
      <c r="O93" s="7"/>
      <c r="P93" s="7"/>
    </row>
    <row r="94" spans="15:16" ht="18.600000000000001" customHeight="1"/>
    <row r="98" ht="39.950000000000003" customHeight="1"/>
    <row r="99" ht="40.5" customHeight="1"/>
    <row r="126" ht="34.5" customHeight="1"/>
    <row r="127" ht="43.5" customHeight="1"/>
    <row r="155" ht="21.6" customHeight="1"/>
    <row r="158" ht="21.6" customHeight="1"/>
    <row r="161" spans="7:7" ht="21.6" customHeight="1"/>
    <row r="167" spans="7:7">
      <c r="G167" s="96" t="s">
        <v>445</v>
      </c>
    </row>
  </sheetData>
  <mergeCells count="11">
    <mergeCell ref="C49:M49"/>
    <mergeCell ref="C52:M52"/>
    <mergeCell ref="M7:M8"/>
    <mergeCell ref="O64:P64"/>
    <mergeCell ref="O66:P66"/>
    <mergeCell ref="C7:G8"/>
    <mergeCell ref="H7:H8"/>
    <mergeCell ref="I7:I8"/>
    <mergeCell ref="J7:J8"/>
    <mergeCell ref="K7:K8"/>
    <mergeCell ref="L7:L8"/>
  </mergeCells>
  <hyperlinks>
    <hyperlink ref="A4" location="'ÍNDICE REMISSIVO'!A1" display="Índice" xr:uid="{568C9328-BDA3-42E9-827F-1FDD1E0C21B4}"/>
    <hyperlink ref="F1" location="ÍNDICE!A1" display="Índice" xr:uid="{40F494C7-D383-46EE-97EA-E281D34E661E}"/>
    <hyperlink ref="G1" location="'TEMAS MATERIAIS'!A1" display="Temas materiais" xr:uid="{052B1956-3981-466A-A23C-91920E1CD990}"/>
    <hyperlink ref="H1" location="AMBIENTAL!A1" display="Ambiental" xr:uid="{82956FD8-C8C7-404C-A08C-F453257868DF}"/>
    <hyperlink ref="I1" location="ECONÔMICO!A1" display="Econômico " xr:uid="{C73DD951-86A7-43E0-966B-F0387ABFA116}"/>
    <hyperlink ref="J1" location="GOVERNANÇA!A1" display="Governança " xr:uid="{BA3AA373-599E-450E-9D18-1AACB8E0A698}"/>
    <hyperlink ref="L1" location="GRI!A1" display="GRI" xr:uid="{114BD185-D64D-45BF-9A47-132E8349D72C}"/>
    <hyperlink ref="M1" location="SASB!A1" display="SASB" xr:uid="{53A19EA3-707E-4579-A756-FAB1EA6B38E9}"/>
    <hyperlink ref="K1" location="SOCIAL!A1" display="Social " xr:uid="{A7621F20-58B6-4097-AD5D-5763D7D9BD3B}"/>
  </hyperlinks>
  <pageMargins left="0.511811024" right="0.511811024" top="0.78740157499999996" bottom="0.78740157499999996" header="0.31496062000000002" footer="0.31496062000000002"/>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891EF-AF27-44F6-9DD1-1F0EC78A1DE4}">
  <sheetPr>
    <tabColor rgb="FF0070C0"/>
  </sheetPr>
  <dimension ref="A1:S142"/>
  <sheetViews>
    <sheetView showGridLines="0" topLeftCell="A127" zoomScale="80" zoomScaleNormal="80" workbookViewId="0">
      <selection activeCell="R127" sqref="R127:U132"/>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8.5">
      <c r="A3" s="3"/>
      <c r="C3" s="37" t="s">
        <v>460</v>
      </c>
      <c r="S3" s="21"/>
    </row>
    <row r="4" spans="1:19" ht="21">
      <c r="A4" s="5" t="s">
        <v>0</v>
      </c>
      <c r="B4" s="6">
        <v>3</v>
      </c>
      <c r="C4" s="4"/>
    </row>
    <row r="5" spans="1:19" ht="21">
      <c r="A5" s="5"/>
      <c r="B5" s="6"/>
      <c r="C5" s="13" t="s">
        <v>461</v>
      </c>
      <c r="D5" s="10"/>
      <c r="E5" s="10"/>
      <c r="F5" s="10"/>
      <c r="G5" s="10"/>
      <c r="H5" s="10"/>
      <c r="I5" s="10"/>
      <c r="J5" s="10"/>
      <c r="K5" s="10"/>
      <c r="L5" s="10"/>
      <c r="M5" s="10"/>
      <c r="N5" s="10"/>
    </row>
    <row r="6" spans="1:19" ht="21">
      <c r="A6" s="5"/>
      <c r="B6" s="6"/>
      <c r="C6" s="4"/>
    </row>
    <row r="7" spans="1:19" ht="18.600000000000001">
      <c r="A7" s="5"/>
      <c r="B7" s="6"/>
      <c r="C7" s="105" t="s">
        <v>462</v>
      </c>
      <c r="D7" s="29"/>
      <c r="E7" s="29"/>
      <c r="F7" s="29"/>
      <c r="G7" s="29"/>
      <c r="H7" s="29"/>
      <c r="I7" s="29"/>
      <c r="J7" s="29"/>
      <c r="K7" s="29"/>
      <c r="L7" s="29"/>
      <c r="M7" s="29"/>
      <c r="N7" s="29"/>
      <c r="O7" s="59"/>
      <c r="P7" s="59"/>
    </row>
    <row r="8" spans="1:19" ht="273.95" customHeight="1">
      <c r="A8" s="5"/>
      <c r="B8" s="6"/>
      <c r="C8" s="526" t="s">
        <v>463</v>
      </c>
      <c r="D8" s="526"/>
      <c r="E8" s="526"/>
      <c r="F8" s="526"/>
      <c r="G8" s="526"/>
      <c r="H8" s="526"/>
      <c r="I8" s="526"/>
      <c r="J8" s="526"/>
      <c r="K8" s="526"/>
      <c r="L8" s="526"/>
      <c r="M8" s="526"/>
    </row>
    <row r="9" spans="1:19" ht="15.95">
      <c r="A9" s="5"/>
      <c r="B9" s="6"/>
      <c r="C9" s="52"/>
      <c r="D9" s="53"/>
      <c r="E9" s="53"/>
      <c r="F9" s="53"/>
      <c r="G9" s="53"/>
      <c r="H9" s="54"/>
      <c r="I9" s="55"/>
      <c r="J9" s="55"/>
      <c r="K9" s="27"/>
      <c r="L9" s="34"/>
      <c r="M9" s="34"/>
      <c r="N9" s="56"/>
      <c r="O9" s="46"/>
      <c r="P9" s="60"/>
    </row>
    <row r="10" spans="1:19" ht="54.6" customHeight="1">
      <c r="A10" s="3"/>
      <c r="C10" s="516" t="s">
        <v>464</v>
      </c>
      <c r="D10" s="516"/>
      <c r="E10" s="516"/>
      <c r="F10" s="516"/>
      <c r="G10" s="516"/>
      <c r="H10" s="516"/>
      <c r="I10" s="516"/>
      <c r="J10" s="516"/>
      <c r="K10" s="516"/>
      <c r="L10" s="516"/>
      <c r="M10" s="516"/>
      <c r="N10" s="29"/>
      <c r="O10" s="59"/>
      <c r="P10" s="59"/>
    </row>
    <row r="11" spans="1:19" s="57" customFormat="1" ht="409.5" customHeight="1">
      <c r="A11" s="41"/>
      <c r="C11" s="527" t="s">
        <v>465</v>
      </c>
      <c r="D11" s="527"/>
      <c r="E11" s="527"/>
      <c r="F11" s="527"/>
      <c r="G11" s="527"/>
      <c r="H11" s="527"/>
      <c r="I11" s="527"/>
      <c r="J11" s="527"/>
      <c r="K11" s="527"/>
      <c r="L11" s="527"/>
      <c r="M11" s="527"/>
      <c r="N11" s="58"/>
      <c r="O11" s="58"/>
      <c r="P11" s="58"/>
    </row>
    <row r="13" spans="1:19" ht="18.600000000000001">
      <c r="A13" s="5"/>
      <c r="C13" s="105" t="s">
        <v>466</v>
      </c>
      <c r="D13" s="29"/>
      <c r="E13" s="29"/>
      <c r="F13" s="29"/>
      <c r="G13" s="29"/>
      <c r="H13" s="29"/>
      <c r="I13" s="29"/>
      <c r="J13" s="29"/>
      <c r="K13" s="29"/>
      <c r="L13" s="29"/>
      <c r="M13" s="29"/>
      <c r="N13" s="29"/>
      <c r="O13" s="59"/>
      <c r="P13" s="59"/>
      <c r="S13" s="25"/>
    </row>
    <row r="14" spans="1:19" ht="14.45" customHeight="1">
      <c r="A14" s="5"/>
      <c r="D14" s="106"/>
      <c r="E14" s="106"/>
      <c r="F14" s="106"/>
      <c r="G14" s="106"/>
      <c r="H14" s="106"/>
      <c r="I14" s="106"/>
      <c r="J14" s="106"/>
      <c r="K14" s="106"/>
      <c r="L14" s="106"/>
      <c r="M14" s="106"/>
      <c r="N14" s="58"/>
      <c r="O14" s="58"/>
      <c r="P14" s="58"/>
    </row>
    <row r="15" spans="1:19" ht="24.6" customHeight="1">
      <c r="A15" s="3"/>
      <c r="B15" s="7"/>
      <c r="C15" s="532" t="s">
        <v>467</v>
      </c>
      <c r="D15" s="532"/>
      <c r="E15" s="532"/>
      <c r="F15" s="532"/>
      <c r="G15" s="532"/>
      <c r="H15" s="532"/>
      <c r="I15" s="532"/>
      <c r="J15" s="532"/>
      <c r="K15" s="532"/>
      <c r="L15" s="532"/>
      <c r="M15" s="532"/>
      <c r="N15" s="56"/>
      <c r="O15" s="46"/>
      <c r="P15" s="60"/>
      <c r="Q15" s="20"/>
      <c r="R15" s="20"/>
    </row>
    <row r="16" spans="1:19" ht="18.600000000000001">
      <c r="A16" s="3"/>
      <c r="B16" s="7"/>
      <c r="C16" s="107"/>
      <c r="D16" s="107"/>
      <c r="E16" s="107"/>
      <c r="F16" s="107"/>
      <c r="G16" s="107"/>
      <c r="H16" s="107"/>
      <c r="I16" s="107"/>
      <c r="J16" s="107"/>
      <c r="K16" s="107"/>
      <c r="L16" s="107"/>
      <c r="M16" s="107"/>
      <c r="N16" s="56"/>
      <c r="O16" s="46"/>
      <c r="P16" s="60"/>
      <c r="Q16" s="20"/>
      <c r="R16" s="20"/>
    </row>
    <row r="17" spans="1:18" ht="29.1">
      <c r="A17" s="3"/>
      <c r="B17" s="7"/>
      <c r="C17" s="528" t="s">
        <v>468</v>
      </c>
      <c r="D17" s="528"/>
      <c r="E17" s="528"/>
      <c r="F17" s="528"/>
      <c r="G17" s="110" t="s">
        <v>469</v>
      </c>
      <c r="H17" s="110" t="s">
        <v>470</v>
      </c>
      <c r="I17" s="110" t="s">
        <v>471</v>
      </c>
      <c r="J17" s="110" t="s">
        <v>472</v>
      </c>
      <c r="K17" s="65"/>
      <c r="O17" s="46"/>
      <c r="P17" s="60"/>
      <c r="Q17" s="20"/>
      <c r="R17" s="20"/>
    </row>
    <row r="18" spans="1:18" ht="29.1" customHeight="1">
      <c r="A18" s="3"/>
      <c r="B18" s="7"/>
      <c r="C18" s="529" t="s">
        <v>473</v>
      </c>
      <c r="D18" s="530"/>
      <c r="E18" s="530"/>
      <c r="F18" s="531"/>
      <c r="G18" s="108" t="s">
        <v>474</v>
      </c>
      <c r="H18" s="108" t="s">
        <v>475</v>
      </c>
      <c r="I18" s="109">
        <v>45411</v>
      </c>
      <c r="J18" s="108" t="s">
        <v>476</v>
      </c>
      <c r="K18" s="65"/>
      <c r="O18" s="46"/>
      <c r="P18" s="60"/>
      <c r="Q18" s="20"/>
      <c r="R18" s="20"/>
    </row>
    <row r="19" spans="1:18" ht="18.600000000000001" customHeight="1">
      <c r="A19" s="3"/>
      <c r="B19" s="7"/>
      <c r="C19" s="529" t="s">
        <v>477</v>
      </c>
      <c r="D19" s="530"/>
      <c r="E19" s="530"/>
      <c r="F19" s="531"/>
      <c r="G19" s="108" t="s">
        <v>474</v>
      </c>
      <c r="H19" s="108" t="s">
        <v>475</v>
      </c>
      <c r="I19" s="109">
        <v>45624</v>
      </c>
      <c r="J19" s="108" t="s">
        <v>478</v>
      </c>
      <c r="K19" s="65"/>
      <c r="O19" s="46"/>
      <c r="P19" s="60"/>
      <c r="Q19" s="20"/>
      <c r="R19" s="20"/>
    </row>
    <row r="20" spans="1:18" ht="18.600000000000001" customHeight="1">
      <c r="A20" s="3"/>
      <c r="B20" s="7"/>
      <c r="C20" s="529" t="s">
        <v>479</v>
      </c>
      <c r="D20" s="530"/>
      <c r="E20" s="530"/>
      <c r="F20" s="531"/>
      <c r="G20" s="108" t="s">
        <v>474</v>
      </c>
      <c r="H20" s="108" t="s">
        <v>480</v>
      </c>
      <c r="I20" s="109">
        <v>45411</v>
      </c>
      <c r="J20" s="108" t="s">
        <v>478</v>
      </c>
      <c r="K20" s="65"/>
      <c r="O20" s="46"/>
      <c r="P20" s="60"/>
      <c r="Q20" s="20"/>
      <c r="R20" s="20"/>
    </row>
    <row r="21" spans="1:18" ht="18.600000000000001" customHeight="1">
      <c r="A21" s="3"/>
      <c r="B21" s="7"/>
      <c r="C21" s="529" t="s">
        <v>481</v>
      </c>
      <c r="D21" s="530"/>
      <c r="E21" s="530"/>
      <c r="F21" s="531"/>
      <c r="G21" s="108" t="s">
        <v>474</v>
      </c>
      <c r="H21" s="108" t="s">
        <v>480</v>
      </c>
      <c r="I21" s="109">
        <v>45411</v>
      </c>
      <c r="J21" s="108" t="s">
        <v>476</v>
      </c>
      <c r="K21" s="65"/>
      <c r="O21" s="46"/>
      <c r="P21" s="60"/>
      <c r="Q21" s="20"/>
      <c r="R21" s="20"/>
    </row>
    <row r="22" spans="1:18" ht="18.600000000000001" customHeight="1">
      <c r="A22" s="3"/>
      <c r="B22" s="7"/>
      <c r="C22" s="529" t="s">
        <v>482</v>
      </c>
      <c r="D22" s="530"/>
      <c r="E22" s="530"/>
      <c r="F22" s="531"/>
      <c r="G22" s="108" t="s">
        <v>474</v>
      </c>
      <c r="H22" s="108" t="s">
        <v>483</v>
      </c>
      <c r="I22" s="109">
        <v>45411</v>
      </c>
      <c r="J22" s="108" t="s">
        <v>476</v>
      </c>
      <c r="K22" s="65"/>
      <c r="O22" s="46"/>
      <c r="P22" s="60"/>
      <c r="Q22" s="20"/>
      <c r="R22" s="20"/>
    </row>
    <row r="23" spans="1:18" ht="18.600000000000001" customHeight="1">
      <c r="A23" s="3"/>
      <c r="B23" s="7"/>
      <c r="C23" s="529" t="s">
        <v>484</v>
      </c>
      <c r="D23" s="530"/>
      <c r="E23" s="530"/>
      <c r="F23" s="531"/>
      <c r="G23" s="108" t="s">
        <v>474</v>
      </c>
      <c r="H23" s="108" t="s">
        <v>475</v>
      </c>
      <c r="I23" s="109">
        <v>45411</v>
      </c>
      <c r="J23" s="108" t="s">
        <v>476</v>
      </c>
      <c r="K23" s="65"/>
      <c r="O23" s="46"/>
      <c r="P23" s="60"/>
      <c r="Q23" s="20"/>
      <c r="R23" s="20"/>
    </row>
    <row r="24" spans="1:18" ht="18.600000000000001" customHeight="1">
      <c r="A24" s="3"/>
      <c r="B24" s="7"/>
      <c r="C24" s="529" t="s">
        <v>485</v>
      </c>
      <c r="D24" s="530"/>
      <c r="E24" s="530"/>
      <c r="F24" s="531"/>
      <c r="G24" s="108" t="s">
        <v>474</v>
      </c>
      <c r="H24" s="108" t="s">
        <v>475</v>
      </c>
      <c r="I24" s="109">
        <v>45411</v>
      </c>
      <c r="J24" s="108" t="s">
        <v>476</v>
      </c>
      <c r="K24" s="65"/>
      <c r="L24" s="65"/>
      <c r="M24" s="65"/>
      <c r="N24" s="56"/>
      <c r="O24" s="46"/>
      <c r="P24" s="60"/>
      <c r="Q24" s="20"/>
      <c r="R24" s="20"/>
    </row>
    <row r="25" spans="1:18" ht="18.600000000000001" customHeight="1">
      <c r="A25" s="3"/>
      <c r="B25" s="7"/>
      <c r="C25" s="529" t="s">
        <v>486</v>
      </c>
      <c r="D25" s="530"/>
      <c r="E25" s="530"/>
      <c r="F25" s="531"/>
      <c r="G25" s="108" t="s">
        <v>474</v>
      </c>
      <c r="H25" s="108" t="s">
        <v>475</v>
      </c>
      <c r="I25" s="407">
        <v>45691</v>
      </c>
      <c r="J25" s="108" t="s">
        <v>478</v>
      </c>
      <c r="K25" s="65"/>
      <c r="L25" s="65"/>
      <c r="M25" s="65"/>
      <c r="N25" s="56"/>
      <c r="O25" s="46"/>
      <c r="P25" s="60"/>
      <c r="Q25" s="20"/>
      <c r="R25" s="20"/>
    </row>
    <row r="26" spans="1:18" ht="18.600000000000001" customHeight="1">
      <c r="A26" s="3"/>
      <c r="B26" s="7"/>
      <c r="C26" s="529" t="s">
        <v>487</v>
      </c>
      <c r="D26" s="530"/>
      <c r="E26" s="530"/>
      <c r="F26" s="531"/>
      <c r="G26" s="108" t="s">
        <v>474</v>
      </c>
      <c r="H26" s="108" t="s">
        <v>475</v>
      </c>
      <c r="I26" s="109">
        <v>45624</v>
      </c>
      <c r="J26" s="108" t="s">
        <v>476</v>
      </c>
      <c r="K26" s="65"/>
      <c r="L26" s="65"/>
      <c r="M26" s="65"/>
      <c r="N26" s="56"/>
      <c r="O26" s="46"/>
      <c r="P26" s="60"/>
      <c r="Q26" s="20"/>
      <c r="R26" s="20"/>
    </row>
    <row r="27" spans="1:18" ht="18.600000000000001" customHeight="1">
      <c r="A27" s="3"/>
      <c r="B27" s="7"/>
      <c r="C27" s="529" t="s">
        <v>488</v>
      </c>
      <c r="D27" s="530"/>
      <c r="E27" s="530"/>
      <c r="F27" s="531"/>
      <c r="G27" s="108" t="s">
        <v>474</v>
      </c>
      <c r="H27" s="108" t="s">
        <v>480</v>
      </c>
      <c r="I27" s="109">
        <v>45411</v>
      </c>
      <c r="J27" s="108" t="s">
        <v>476</v>
      </c>
      <c r="K27" s="65"/>
      <c r="L27" s="65"/>
      <c r="M27" s="65"/>
      <c r="N27" s="56"/>
      <c r="O27" s="46"/>
      <c r="P27" s="60"/>
      <c r="Q27" s="20"/>
      <c r="R27" s="20"/>
    </row>
    <row r="28" spans="1:18" ht="18.600000000000001" customHeight="1">
      <c r="A28" s="3"/>
      <c r="B28" s="7"/>
      <c r="C28" s="529" t="s">
        <v>489</v>
      </c>
      <c r="D28" s="530"/>
      <c r="E28" s="530"/>
      <c r="F28" s="531"/>
      <c r="G28" s="108" t="s">
        <v>474</v>
      </c>
      <c r="H28" s="108" t="s">
        <v>475</v>
      </c>
      <c r="I28" s="109">
        <v>45411</v>
      </c>
      <c r="J28" s="108" t="s">
        <v>478</v>
      </c>
      <c r="K28" s="65"/>
      <c r="L28" s="65"/>
      <c r="M28" s="65"/>
      <c r="N28" s="56"/>
      <c r="O28" s="46"/>
      <c r="P28" s="60"/>
      <c r="Q28" s="20"/>
      <c r="R28" s="20"/>
    </row>
    <row r="29" spans="1:18" ht="18.600000000000001">
      <c r="A29" s="3"/>
      <c r="B29" s="7"/>
      <c r="C29" s="65"/>
      <c r="D29" s="65"/>
      <c r="E29" s="65"/>
      <c r="F29" s="65"/>
      <c r="G29" s="65"/>
      <c r="H29" s="65"/>
      <c r="I29" s="65"/>
      <c r="J29" s="65"/>
      <c r="K29" s="65"/>
      <c r="L29" s="65"/>
      <c r="M29" s="65"/>
      <c r="N29" s="56"/>
      <c r="O29" s="46"/>
      <c r="P29" s="60"/>
      <c r="Q29" s="20"/>
      <c r="R29" s="20"/>
    </row>
    <row r="30" spans="1:18" ht="18.600000000000001">
      <c r="A30" s="3"/>
      <c r="B30" s="7"/>
      <c r="C30" s="111" t="s">
        <v>490</v>
      </c>
      <c r="D30" s="3"/>
      <c r="E30" s="3"/>
      <c r="F30" s="3"/>
      <c r="G30" s="3"/>
      <c r="H30" s="65"/>
      <c r="I30" s="65"/>
      <c r="J30" s="65"/>
      <c r="K30" s="65"/>
      <c r="L30" s="65"/>
      <c r="M30" s="65"/>
      <c r="N30" s="56"/>
      <c r="O30" s="46"/>
      <c r="P30" s="60"/>
      <c r="Q30" s="20"/>
      <c r="R30" s="20"/>
    </row>
    <row r="31" spans="1:18" ht="18.600000000000001">
      <c r="A31" s="3"/>
      <c r="B31" s="7"/>
      <c r="C31" s="46" t="s">
        <v>491</v>
      </c>
      <c r="D31" s="3"/>
      <c r="E31" s="3"/>
      <c r="F31" s="3"/>
      <c r="G31" s="3"/>
      <c r="H31" s="65"/>
      <c r="I31" s="65"/>
      <c r="J31" s="65"/>
      <c r="K31" s="65"/>
      <c r="L31" s="65"/>
      <c r="M31" s="65"/>
      <c r="N31" s="56"/>
      <c r="O31" s="46"/>
      <c r="P31" s="60"/>
      <c r="Q31" s="20"/>
      <c r="R31" s="20"/>
    </row>
    <row r="32" spans="1:18" ht="18.600000000000001">
      <c r="A32" s="3"/>
      <c r="B32" s="7"/>
      <c r="C32" s="46" t="s">
        <v>492</v>
      </c>
      <c r="D32" s="18"/>
      <c r="E32" s="18"/>
      <c r="F32" s="18"/>
      <c r="G32" s="18"/>
      <c r="H32" s="65"/>
      <c r="I32" s="65"/>
      <c r="J32" s="65"/>
      <c r="K32" s="65"/>
      <c r="L32" s="65"/>
      <c r="M32" s="65"/>
      <c r="N32" s="56"/>
      <c r="O32" s="46"/>
      <c r="P32" s="60"/>
      <c r="Q32" s="20"/>
      <c r="R32" s="20"/>
    </row>
    <row r="33" spans="1:18" ht="18.600000000000001">
      <c r="A33" s="3"/>
      <c r="B33" s="7"/>
      <c r="C33" s="46" t="s">
        <v>493</v>
      </c>
      <c r="D33" s="18"/>
      <c r="E33" s="18"/>
      <c r="F33" s="18"/>
      <c r="G33" s="18"/>
      <c r="H33" s="65"/>
      <c r="I33" s="65"/>
      <c r="J33" s="65"/>
      <c r="K33" s="65"/>
      <c r="L33" s="65"/>
      <c r="M33" s="65"/>
      <c r="N33" s="56"/>
      <c r="O33" s="46"/>
      <c r="P33" s="60"/>
      <c r="Q33" s="20"/>
      <c r="R33" s="20"/>
    </row>
    <row r="34" spans="1:18" ht="83.1" customHeight="1">
      <c r="A34" s="3"/>
      <c r="B34" s="7"/>
      <c r="C34" s="533" t="s">
        <v>494</v>
      </c>
      <c r="D34" s="533"/>
      <c r="E34" s="533"/>
      <c r="F34" s="533"/>
      <c r="G34" s="533"/>
      <c r="H34" s="533"/>
      <c r="I34" s="533"/>
      <c r="J34" s="533"/>
      <c r="K34" s="65"/>
      <c r="L34" s="65"/>
      <c r="M34" s="65"/>
      <c r="N34" s="56"/>
      <c r="O34" s="46"/>
      <c r="P34" s="60"/>
      <c r="Q34" s="20"/>
      <c r="R34" s="20"/>
    </row>
    <row r="35" spans="1:18" ht="18.600000000000001">
      <c r="A35" s="3"/>
      <c r="B35" s="7"/>
      <c r="C35" s="46"/>
      <c r="D35" s="18"/>
      <c r="E35" s="18"/>
      <c r="F35" s="18"/>
      <c r="G35" s="18"/>
      <c r="H35" s="65"/>
      <c r="I35" s="65"/>
      <c r="J35" s="65"/>
      <c r="K35" s="65"/>
      <c r="L35" s="65"/>
      <c r="M35" s="65"/>
      <c r="N35" s="56"/>
      <c r="O35" s="46"/>
      <c r="P35" s="60"/>
      <c r="Q35" s="20"/>
      <c r="R35" s="20"/>
    </row>
    <row r="36" spans="1:18" ht="18.600000000000001">
      <c r="A36" s="3"/>
      <c r="B36" s="7"/>
      <c r="C36" s="46" t="s">
        <v>495</v>
      </c>
      <c r="D36" s="18"/>
      <c r="E36" s="18"/>
      <c r="F36" s="18"/>
      <c r="G36" s="18"/>
      <c r="H36" s="65"/>
      <c r="I36" s="65"/>
      <c r="J36" s="65"/>
      <c r="K36" s="65"/>
      <c r="L36" s="65"/>
      <c r="M36" s="65"/>
      <c r="N36" s="56"/>
      <c r="O36" s="46"/>
      <c r="P36" s="60"/>
      <c r="Q36" s="20"/>
      <c r="R36" s="20"/>
    </row>
    <row r="37" spans="1:18" ht="18.600000000000001">
      <c r="A37" s="3"/>
      <c r="B37" s="7"/>
      <c r="C37" s="46"/>
      <c r="D37" s="18"/>
      <c r="E37" s="18"/>
      <c r="F37" s="18"/>
      <c r="G37" s="18"/>
      <c r="H37" s="65"/>
      <c r="I37" s="65"/>
      <c r="J37" s="65"/>
      <c r="K37" s="65"/>
      <c r="L37" s="65"/>
      <c r="M37" s="65"/>
      <c r="N37" s="56"/>
      <c r="O37" s="46"/>
      <c r="P37" s="60"/>
      <c r="Q37" s="20"/>
      <c r="R37" s="20"/>
    </row>
    <row r="38" spans="1:18" ht="18.600000000000001">
      <c r="A38" s="3"/>
      <c r="B38" s="7"/>
      <c r="C38" s="528" t="s">
        <v>468</v>
      </c>
      <c r="D38" s="528"/>
      <c r="E38" s="528"/>
      <c r="F38" s="528"/>
      <c r="G38" s="528" t="s">
        <v>496</v>
      </c>
      <c r="H38" s="528"/>
      <c r="I38" s="110" t="s">
        <v>497</v>
      </c>
      <c r="J38" s="65"/>
      <c r="K38" s="65"/>
      <c r="L38" s="65"/>
      <c r="M38" s="65"/>
      <c r="N38" s="56"/>
      <c r="O38" s="46"/>
      <c r="P38" s="60"/>
      <c r="Q38" s="20"/>
      <c r="R38" s="20"/>
    </row>
    <row r="39" spans="1:18" ht="18.600000000000001">
      <c r="A39" s="3"/>
      <c r="B39" s="7"/>
      <c r="C39" s="525" t="s">
        <v>498</v>
      </c>
      <c r="D39" s="525"/>
      <c r="E39" s="525"/>
      <c r="F39" s="525"/>
      <c r="G39" s="525" t="s">
        <v>499</v>
      </c>
      <c r="H39" s="525"/>
      <c r="I39" s="109">
        <v>45627</v>
      </c>
      <c r="J39" s="65"/>
      <c r="K39" s="65"/>
      <c r="L39" s="65"/>
      <c r="M39" s="65"/>
      <c r="N39" s="56"/>
      <c r="O39" s="46"/>
      <c r="P39" s="60"/>
      <c r="Q39" s="20"/>
      <c r="R39" s="20"/>
    </row>
    <row r="40" spans="1:18" ht="43.5" customHeight="1">
      <c r="A40" s="3"/>
      <c r="B40" s="7"/>
      <c r="C40" s="525" t="s">
        <v>500</v>
      </c>
      <c r="D40" s="525"/>
      <c r="E40" s="525"/>
      <c r="F40" s="525"/>
      <c r="G40" s="525" t="s">
        <v>501</v>
      </c>
      <c r="H40" s="525"/>
      <c r="I40" s="109">
        <v>45639</v>
      </c>
      <c r="J40" s="65"/>
      <c r="K40" s="65"/>
      <c r="L40" s="65"/>
      <c r="M40" s="65"/>
      <c r="N40" s="56"/>
      <c r="O40" s="46"/>
      <c r="P40" s="60"/>
      <c r="Q40" s="20"/>
      <c r="R40" s="20"/>
    </row>
    <row r="41" spans="1:18" ht="29.1" customHeight="1">
      <c r="A41" s="3"/>
      <c r="B41" s="7"/>
      <c r="C41" s="525" t="s">
        <v>502</v>
      </c>
      <c r="D41" s="525"/>
      <c r="E41" s="525"/>
      <c r="F41" s="525"/>
      <c r="G41" s="525" t="s">
        <v>503</v>
      </c>
      <c r="H41" s="525"/>
      <c r="I41" s="109">
        <v>45639</v>
      </c>
      <c r="J41" s="65"/>
      <c r="K41" s="65"/>
      <c r="L41" s="65"/>
      <c r="M41" s="65"/>
      <c r="N41" s="56"/>
      <c r="O41" s="46"/>
      <c r="P41" s="60"/>
      <c r="Q41" s="20"/>
      <c r="R41" s="20"/>
    </row>
    <row r="42" spans="1:18" ht="29.1" customHeight="1">
      <c r="A42" s="3"/>
      <c r="B42" s="7"/>
      <c r="C42" s="525" t="s">
        <v>504</v>
      </c>
      <c r="D42" s="525"/>
      <c r="E42" s="525"/>
      <c r="F42" s="525"/>
      <c r="G42" s="525" t="s">
        <v>503</v>
      </c>
      <c r="H42" s="525"/>
      <c r="I42" s="109">
        <v>45639</v>
      </c>
      <c r="J42" s="65"/>
      <c r="K42" s="65"/>
      <c r="L42" s="65"/>
      <c r="M42" s="65"/>
      <c r="N42" s="56"/>
      <c r="O42" s="46"/>
      <c r="P42" s="60"/>
      <c r="Q42" s="20"/>
      <c r="R42" s="20"/>
    </row>
    <row r="43" spans="1:18" ht="29.1" customHeight="1">
      <c r="A43" s="3"/>
      <c r="B43" s="7"/>
      <c r="C43" s="525" t="s">
        <v>505</v>
      </c>
      <c r="D43" s="525"/>
      <c r="E43" s="525"/>
      <c r="F43" s="525"/>
      <c r="G43" s="525" t="s">
        <v>503</v>
      </c>
      <c r="H43" s="525"/>
      <c r="I43" s="109">
        <v>45639</v>
      </c>
      <c r="J43" s="65"/>
      <c r="K43" s="65"/>
      <c r="L43" s="65"/>
      <c r="M43" s="65"/>
      <c r="N43" s="56"/>
      <c r="O43" s="46"/>
      <c r="P43" s="60"/>
      <c r="Q43" s="20"/>
      <c r="R43" s="20"/>
    </row>
    <row r="44" spans="1:18" ht="18.600000000000001">
      <c r="A44" s="3"/>
      <c r="B44" s="7"/>
      <c r="C44" s="61"/>
      <c r="D44" s="61"/>
      <c r="E44" s="61"/>
      <c r="F44" s="61"/>
      <c r="G44" s="61"/>
      <c r="H44" s="61"/>
      <c r="I44" s="61"/>
      <c r="J44" s="61"/>
      <c r="K44" s="61"/>
      <c r="L44" s="61"/>
      <c r="M44" s="61"/>
      <c r="N44" s="56"/>
      <c r="O44" s="46"/>
      <c r="P44" s="60"/>
      <c r="Q44" s="20"/>
      <c r="R44" s="20"/>
    </row>
    <row r="45" spans="1:18" ht="18.600000000000001">
      <c r="A45" s="5"/>
      <c r="C45" s="64"/>
      <c r="D45" s="64"/>
      <c r="E45" s="64"/>
      <c r="F45" s="64"/>
      <c r="G45" s="64"/>
      <c r="H45" s="64"/>
      <c r="I45" s="64"/>
      <c r="J45" s="64"/>
      <c r="K45" s="64"/>
      <c r="L45" s="64"/>
      <c r="M45" s="64"/>
    </row>
    <row r="46" spans="1:18" ht="21">
      <c r="A46" s="5"/>
      <c r="C46" s="13" t="s">
        <v>506</v>
      </c>
      <c r="D46" s="10"/>
      <c r="E46" s="10"/>
      <c r="F46" s="10"/>
      <c r="G46" s="10"/>
      <c r="H46" s="10"/>
      <c r="I46" s="10"/>
      <c r="J46" s="10"/>
      <c r="K46" s="10"/>
      <c r="L46" s="10"/>
      <c r="M46" s="10"/>
      <c r="N46" s="10"/>
    </row>
    <row r="47" spans="1:18" ht="21">
      <c r="A47" s="5"/>
      <c r="C47" s="83"/>
      <c r="D47" s="8"/>
      <c r="E47" s="8"/>
      <c r="F47" s="8"/>
      <c r="G47" s="8"/>
      <c r="H47" s="8"/>
      <c r="I47" s="8"/>
      <c r="J47" s="8"/>
      <c r="K47" s="8"/>
      <c r="L47" s="8"/>
      <c r="M47" s="8"/>
      <c r="N47" s="8"/>
    </row>
    <row r="48" spans="1:18" ht="18.600000000000001">
      <c r="A48" s="5"/>
      <c r="C48" s="105" t="s">
        <v>507</v>
      </c>
      <c r="D48" s="29"/>
      <c r="E48" s="29"/>
      <c r="F48" s="29"/>
      <c r="G48" s="29"/>
      <c r="H48" s="29"/>
      <c r="I48" s="29"/>
      <c r="J48" s="29"/>
      <c r="K48" s="29"/>
      <c r="L48" s="29"/>
      <c r="M48" s="29"/>
      <c r="N48" s="29"/>
    </row>
    <row r="49" spans="1:18" ht="55.5" customHeight="1">
      <c r="A49" s="3"/>
      <c r="B49" s="7"/>
      <c r="C49" s="496" t="s">
        <v>508</v>
      </c>
      <c r="D49" s="496"/>
      <c r="E49" s="496"/>
      <c r="F49" s="496"/>
      <c r="G49" s="496"/>
      <c r="H49" s="496"/>
      <c r="I49" s="496"/>
      <c r="J49" s="496"/>
      <c r="K49" s="496"/>
      <c r="L49" s="496"/>
      <c r="M49" s="496"/>
      <c r="N49" s="51"/>
      <c r="Q49" s="20"/>
      <c r="R49" s="20"/>
    </row>
    <row r="50" spans="1:18" ht="409.6" customHeight="1">
      <c r="A50" s="3"/>
      <c r="B50" s="7"/>
      <c r="C50" s="497"/>
      <c r="D50" s="497"/>
      <c r="E50" s="497"/>
      <c r="F50" s="497"/>
      <c r="G50" s="497"/>
      <c r="H50" s="497"/>
      <c r="I50" s="497"/>
      <c r="J50" s="497"/>
      <c r="K50" s="497"/>
      <c r="L50" s="497"/>
      <c r="M50" s="497"/>
      <c r="N50" s="51"/>
      <c r="Q50" s="20"/>
      <c r="R50" s="20"/>
    </row>
    <row r="51" spans="1:18" ht="18.600000000000001">
      <c r="A51" s="3"/>
      <c r="B51" s="7"/>
      <c r="C51" s="64"/>
      <c r="D51" s="64"/>
      <c r="E51" s="64"/>
      <c r="F51" s="64"/>
      <c r="G51" s="64"/>
      <c r="H51" s="64"/>
      <c r="I51" s="64"/>
      <c r="J51" s="64"/>
      <c r="K51" s="64"/>
      <c r="L51" s="64"/>
      <c r="M51" s="64"/>
      <c r="N51" s="51"/>
      <c r="Q51" s="20"/>
      <c r="R51" s="20"/>
    </row>
    <row r="52" spans="1:18" ht="18.600000000000001">
      <c r="A52" s="3"/>
      <c r="B52" s="7"/>
      <c r="C52" s="105" t="s">
        <v>509</v>
      </c>
      <c r="D52" s="105"/>
      <c r="E52" s="105"/>
      <c r="F52" s="105"/>
      <c r="G52" s="105"/>
      <c r="H52" s="105"/>
      <c r="I52" s="105"/>
      <c r="J52" s="105"/>
      <c r="K52" s="105"/>
      <c r="L52" s="105"/>
      <c r="M52" s="105"/>
      <c r="N52" s="105"/>
      <c r="O52" s="105"/>
      <c r="P52" s="105"/>
      <c r="Q52" s="20"/>
      <c r="R52" s="20"/>
    </row>
    <row r="53" spans="1:18" ht="278.10000000000002" customHeight="1">
      <c r="A53" s="3"/>
      <c r="B53" s="7"/>
      <c r="C53" s="497" t="s">
        <v>510</v>
      </c>
      <c r="D53" s="497"/>
      <c r="E53" s="497"/>
      <c r="F53" s="497"/>
      <c r="G53" s="497"/>
      <c r="H53" s="497"/>
      <c r="I53" s="497"/>
      <c r="J53" s="497"/>
      <c r="K53" s="497"/>
      <c r="L53" s="497"/>
      <c r="M53" s="497"/>
      <c r="N53" s="494"/>
      <c r="O53" s="494"/>
      <c r="P53" s="494"/>
      <c r="Q53" s="20"/>
      <c r="R53" s="20"/>
    </row>
    <row r="54" spans="1:18" ht="18.600000000000001">
      <c r="A54" s="3"/>
      <c r="B54" s="7"/>
      <c r="C54" s="64"/>
      <c r="D54" s="64"/>
      <c r="E54" s="64"/>
      <c r="F54" s="64"/>
      <c r="G54" s="64"/>
      <c r="H54" s="64"/>
      <c r="I54" s="64"/>
      <c r="J54" s="64"/>
      <c r="K54" s="64"/>
      <c r="L54" s="64"/>
      <c r="M54" s="64"/>
      <c r="N54" s="51"/>
      <c r="Q54" s="20"/>
      <c r="R54" s="20"/>
    </row>
    <row r="55" spans="1:18" ht="21">
      <c r="A55" s="5"/>
      <c r="C55" s="13" t="s">
        <v>511</v>
      </c>
      <c r="D55" s="10"/>
      <c r="E55" s="10"/>
      <c r="F55" s="10"/>
      <c r="G55" s="10"/>
      <c r="H55" s="10"/>
      <c r="I55" s="10"/>
      <c r="J55" s="10"/>
      <c r="K55" s="10"/>
      <c r="L55" s="10"/>
      <c r="M55" s="10"/>
      <c r="N55" s="10"/>
      <c r="O55" s="31"/>
      <c r="P55" s="31"/>
    </row>
    <row r="56" spans="1:18" ht="39.950000000000003" customHeight="1">
      <c r="A56" s="3"/>
      <c r="B56" s="7"/>
      <c r="C56" s="105" t="s">
        <v>512</v>
      </c>
      <c r="D56" s="51"/>
      <c r="E56" s="51"/>
      <c r="F56" s="51"/>
      <c r="G56" s="368"/>
      <c r="H56" s="368"/>
      <c r="I56" s="368"/>
      <c r="J56" s="368"/>
      <c r="K56" s="368"/>
      <c r="L56" s="368"/>
      <c r="M56" s="368"/>
      <c r="N56" s="51"/>
      <c r="Q56" s="20"/>
      <c r="R56" s="20"/>
    </row>
    <row r="57" spans="1:18" ht="189.6" customHeight="1">
      <c r="A57" s="5"/>
      <c r="C57" s="502" t="s">
        <v>513</v>
      </c>
      <c r="D57" s="522"/>
      <c r="E57" s="522"/>
      <c r="F57" s="522"/>
      <c r="G57" s="522"/>
      <c r="H57" s="522"/>
      <c r="I57" s="522"/>
      <c r="J57" s="522"/>
      <c r="K57" s="522"/>
      <c r="L57" s="522"/>
      <c r="M57" s="522"/>
      <c r="N57" s="522"/>
      <c r="O57" s="35"/>
      <c r="P57" s="35"/>
    </row>
    <row r="58" spans="1:18" ht="42" customHeight="1">
      <c r="C58" s="524" t="s">
        <v>514</v>
      </c>
      <c r="D58" s="524"/>
      <c r="E58" s="524"/>
      <c r="F58" s="524"/>
      <c r="G58" s="524"/>
      <c r="H58" s="524"/>
      <c r="I58" s="524"/>
      <c r="J58" s="524"/>
      <c r="K58" s="524"/>
      <c r="L58" s="524"/>
      <c r="M58" s="524"/>
      <c r="N58" s="524"/>
    </row>
    <row r="59" spans="1:18" ht="42" customHeight="1">
      <c r="C59" s="502" t="s">
        <v>515</v>
      </c>
      <c r="D59" s="522"/>
      <c r="E59" s="522"/>
      <c r="F59" s="522"/>
      <c r="G59" s="522"/>
      <c r="H59" s="522"/>
      <c r="I59" s="522"/>
      <c r="J59" s="522"/>
      <c r="K59" s="522"/>
      <c r="L59" s="522"/>
      <c r="M59" s="522"/>
      <c r="N59" s="522"/>
    </row>
    <row r="60" spans="1:18" ht="18.600000000000001">
      <c r="C60" s="104"/>
      <c r="D60" s="51"/>
      <c r="E60" s="51"/>
      <c r="F60" s="51"/>
      <c r="G60" s="358"/>
      <c r="H60" s="358"/>
      <c r="I60" s="358"/>
      <c r="J60" s="358"/>
      <c r="K60" s="358"/>
      <c r="L60" s="358"/>
      <c r="M60" s="358"/>
      <c r="N60" s="51"/>
    </row>
    <row r="61" spans="1:18" ht="21">
      <c r="C61" s="13" t="s">
        <v>516</v>
      </c>
      <c r="D61" s="13"/>
      <c r="E61" s="13"/>
      <c r="F61" s="13"/>
      <c r="G61" s="13"/>
      <c r="H61" s="13"/>
      <c r="I61" s="13"/>
      <c r="J61" s="13"/>
      <c r="K61" s="13"/>
      <c r="L61" s="13"/>
      <c r="M61" s="13"/>
      <c r="N61" s="13"/>
      <c r="O61" s="8"/>
      <c r="P61" s="8"/>
    </row>
    <row r="62" spans="1:18" ht="38.1" customHeight="1">
      <c r="C62" s="105" t="s">
        <v>517</v>
      </c>
      <c r="D62" s="105"/>
      <c r="E62" s="105"/>
      <c r="F62" s="105"/>
      <c r="G62" s="105"/>
      <c r="H62" s="105"/>
      <c r="I62" s="105"/>
      <c r="J62" s="105"/>
      <c r="K62" s="105"/>
      <c r="L62" s="105"/>
      <c r="M62" s="105"/>
      <c r="N62" s="105"/>
      <c r="O62" s="115"/>
      <c r="P62" s="115"/>
    </row>
    <row r="63" spans="1:18" ht="92.45" customHeight="1">
      <c r="C63" s="523" t="s">
        <v>518</v>
      </c>
      <c r="D63" s="523"/>
      <c r="E63" s="523"/>
      <c r="F63" s="523"/>
      <c r="G63" s="523"/>
      <c r="H63" s="523"/>
      <c r="I63" s="523"/>
      <c r="J63" s="523"/>
      <c r="K63" s="523"/>
      <c r="L63" s="523"/>
      <c r="M63" s="523"/>
      <c r="N63" s="523"/>
      <c r="O63" s="517"/>
      <c r="P63" s="518"/>
    </row>
    <row r="64" spans="1:18" ht="409.5" customHeight="1">
      <c r="C64" s="519"/>
      <c r="D64" s="519"/>
      <c r="E64" s="519"/>
      <c r="F64" s="519"/>
      <c r="G64" s="519"/>
      <c r="H64" s="519"/>
      <c r="I64" s="519"/>
      <c r="J64" s="519"/>
      <c r="K64" s="519"/>
      <c r="L64" s="519"/>
      <c r="M64" s="519"/>
      <c r="N64" s="519"/>
      <c r="O64" s="112"/>
      <c r="P64" s="170"/>
    </row>
    <row r="65" spans="3:16">
      <c r="H65" s="113"/>
      <c r="I65" s="113"/>
      <c r="J65" s="113"/>
      <c r="K65" s="113"/>
      <c r="L65" s="113"/>
      <c r="M65" s="113"/>
      <c r="N65" s="113"/>
      <c r="O65" s="113"/>
      <c r="P65" s="113"/>
    </row>
    <row r="66" spans="3:16" ht="38.1" customHeight="1">
      <c r="C66" s="105" t="s">
        <v>519</v>
      </c>
      <c r="D66" s="105"/>
      <c r="E66" s="105"/>
      <c r="F66" s="105"/>
      <c r="G66" s="105"/>
      <c r="H66" s="105"/>
      <c r="I66" s="105"/>
      <c r="J66" s="105"/>
      <c r="K66" s="105"/>
      <c r="L66" s="105"/>
      <c r="M66" s="105"/>
      <c r="N66" s="105"/>
    </row>
    <row r="67" spans="3:16" ht="365.1" customHeight="1">
      <c r="C67" s="519" t="s">
        <v>520</v>
      </c>
      <c r="D67" s="520"/>
      <c r="E67" s="520"/>
      <c r="F67" s="520"/>
      <c r="G67" s="520"/>
      <c r="H67" s="520"/>
      <c r="I67" s="520"/>
      <c r="J67" s="520"/>
      <c r="K67" s="520"/>
      <c r="L67" s="520"/>
      <c r="M67" s="520"/>
      <c r="N67" s="520"/>
      <c r="O67" s="517"/>
      <c r="P67" s="518"/>
    </row>
    <row r="68" spans="3:16">
      <c r="C68" s="58"/>
      <c r="D68" s="114"/>
      <c r="E68" s="114"/>
      <c r="F68" s="114"/>
      <c r="G68" s="114"/>
      <c r="H68" s="113"/>
      <c r="I68" s="113"/>
      <c r="J68" s="113"/>
      <c r="K68" s="113"/>
      <c r="L68" s="113"/>
      <c r="M68" s="113"/>
      <c r="N68" s="113"/>
      <c r="O68" s="113"/>
      <c r="P68" s="113"/>
    </row>
    <row r="69" spans="3:16" ht="18.600000000000001">
      <c r="C69" s="105" t="s">
        <v>521</v>
      </c>
      <c r="D69" s="105"/>
      <c r="E69" s="105"/>
      <c r="F69" s="105"/>
      <c r="G69" s="105"/>
      <c r="H69" s="105"/>
      <c r="I69" s="105"/>
      <c r="J69" s="105"/>
      <c r="K69" s="105"/>
      <c r="L69" s="105"/>
      <c r="M69" s="105"/>
      <c r="N69" s="105"/>
    </row>
    <row r="70" spans="3:16" ht="171.6" customHeight="1">
      <c r="C70" s="519" t="s">
        <v>522</v>
      </c>
      <c r="D70" s="520"/>
      <c r="E70" s="520"/>
      <c r="F70" s="520"/>
      <c r="G70" s="520"/>
      <c r="H70" s="520"/>
      <c r="I70" s="520"/>
      <c r="J70" s="520"/>
      <c r="K70" s="520"/>
      <c r="L70" s="520"/>
      <c r="M70" s="520"/>
      <c r="N70" s="520"/>
    </row>
    <row r="71" spans="3:16" ht="18.600000000000001">
      <c r="C71" s="65"/>
      <c r="D71" s="65"/>
      <c r="E71" s="65"/>
      <c r="F71" s="65"/>
      <c r="G71" s="65"/>
      <c r="H71" s="65"/>
      <c r="I71" s="65"/>
      <c r="J71" s="65"/>
      <c r="K71" s="65"/>
      <c r="L71" s="65"/>
      <c r="M71" s="65"/>
      <c r="N71" s="65"/>
    </row>
    <row r="72" spans="3:16">
      <c r="I72" s="39"/>
      <c r="J72" s="27"/>
    </row>
    <row r="73" spans="3:16" ht="21">
      <c r="C73" s="13" t="s">
        <v>523</v>
      </c>
      <c r="D73" s="13"/>
      <c r="E73" s="13"/>
      <c r="F73" s="13"/>
      <c r="G73" s="13"/>
      <c r="H73" s="13"/>
      <c r="I73" s="13"/>
      <c r="J73" s="13"/>
      <c r="K73" s="13"/>
      <c r="L73" s="13"/>
      <c r="M73" s="13"/>
      <c r="N73" s="13"/>
    </row>
    <row r="74" spans="3:16">
      <c r="D74" s="18"/>
      <c r="G74" s="66"/>
      <c r="H74" s="27"/>
      <c r="I74" s="27"/>
      <c r="J74" s="27"/>
    </row>
    <row r="75" spans="3:16" ht="18.600000000000001">
      <c r="C75" s="105" t="s">
        <v>524</v>
      </c>
      <c r="D75" s="29"/>
      <c r="E75" s="29"/>
      <c r="F75" s="29"/>
      <c r="G75" s="29"/>
      <c r="H75" s="29"/>
      <c r="I75" s="29"/>
      <c r="J75" s="29"/>
      <c r="K75" s="29"/>
      <c r="L75" s="29"/>
      <c r="M75" s="29"/>
      <c r="N75" s="29"/>
    </row>
    <row r="76" spans="3:16" ht="409.5" customHeight="1">
      <c r="C76" s="521" t="s">
        <v>525</v>
      </c>
      <c r="D76" s="521"/>
      <c r="E76" s="521"/>
      <c r="F76" s="521"/>
      <c r="G76" s="521"/>
      <c r="H76" s="521"/>
      <c r="I76" s="521"/>
      <c r="J76" s="521"/>
      <c r="K76" s="521"/>
      <c r="L76" s="521"/>
      <c r="M76" s="521"/>
      <c r="N76" s="521"/>
    </row>
    <row r="77" spans="3:16" ht="18.600000000000001">
      <c r="C77" s="64"/>
      <c r="D77" s="64"/>
      <c r="E77" s="64"/>
      <c r="F77" s="64"/>
      <c r="G77" s="64"/>
      <c r="H77" s="64"/>
      <c r="I77" s="64"/>
      <c r="J77" s="64"/>
      <c r="K77" s="64"/>
      <c r="L77" s="64"/>
      <c r="M77" s="64"/>
      <c r="N77" s="64"/>
    </row>
    <row r="78" spans="3:16" ht="18.600000000000001">
      <c r="C78" s="105" t="s">
        <v>526</v>
      </c>
      <c r="D78" s="29"/>
      <c r="E78" s="29"/>
      <c r="F78" s="29"/>
      <c r="G78" s="29"/>
      <c r="H78" s="29"/>
      <c r="I78" s="29"/>
      <c r="J78" s="29"/>
      <c r="K78" s="29"/>
      <c r="L78" s="29"/>
      <c r="M78" s="29"/>
      <c r="N78" s="29"/>
      <c r="O78" s="51"/>
      <c r="P78" s="51"/>
    </row>
    <row r="79" spans="3:16" ht="283.5" customHeight="1">
      <c r="C79" s="496" t="s">
        <v>527</v>
      </c>
      <c r="D79" s="496"/>
      <c r="E79" s="496"/>
      <c r="F79" s="496"/>
      <c r="G79" s="496"/>
      <c r="H79" s="496"/>
      <c r="I79" s="496"/>
      <c r="J79" s="496"/>
      <c r="K79" s="496"/>
      <c r="L79" s="496"/>
      <c r="M79" s="496"/>
      <c r="N79" s="496"/>
      <c r="O79" s="494"/>
      <c r="P79" s="494"/>
    </row>
    <row r="80" spans="3:16" ht="15.95">
      <c r="C80" s="67"/>
      <c r="D80" s="67"/>
      <c r="E80" s="67"/>
      <c r="F80" s="67"/>
      <c r="G80" s="67"/>
      <c r="H80" s="67"/>
      <c r="I80" s="67"/>
      <c r="J80" s="67"/>
      <c r="K80" s="67"/>
      <c r="L80" s="67"/>
      <c r="M80" s="67"/>
      <c r="N80" s="67"/>
      <c r="O80" s="67"/>
      <c r="P80" s="60"/>
    </row>
    <row r="81" spans="3:16" ht="21">
      <c r="C81" s="13" t="s">
        <v>528</v>
      </c>
      <c r="D81" s="13"/>
      <c r="E81" s="13"/>
      <c r="F81" s="13"/>
      <c r="G81" s="13"/>
      <c r="H81" s="13"/>
      <c r="I81" s="13"/>
      <c r="J81" s="13"/>
      <c r="K81" s="13"/>
      <c r="L81" s="13"/>
      <c r="M81" s="13"/>
      <c r="N81" s="13"/>
      <c r="O81" s="8"/>
      <c r="P81" s="8"/>
    </row>
    <row r="82" spans="3:16" ht="15.95">
      <c r="D82" s="18"/>
      <c r="H82" s="39"/>
      <c r="K82" s="27"/>
      <c r="L82" s="34"/>
      <c r="M82" s="34"/>
      <c r="N82" s="56"/>
      <c r="O82" s="46"/>
      <c r="P82" s="60"/>
    </row>
    <row r="83" spans="3:16" ht="18.600000000000001">
      <c r="C83" s="105" t="s">
        <v>529</v>
      </c>
      <c r="D83" s="29"/>
      <c r="E83" s="29"/>
      <c r="F83" s="29"/>
      <c r="G83" s="29"/>
      <c r="H83" s="29"/>
      <c r="I83" s="29"/>
      <c r="J83" s="29"/>
      <c r="K83" s="29"/>
      <c r="L83" s="29"/>
      <c r="M83" s="29"/>
      <c r="N83" s="29"/>
      <c r="O83" s="35"/>
      <c r="P83" s="35"/>
    </row>
    <row r="84" spans="3:16" ht="176.45" customHeight="1">
      <c r="C84" s="496" t="s">
        <v>530</v>
      </c>
      <c r="D84" s="496"/>
      <c r="E84" s="496"/>
      <c r="F84" s="496"/>
      <c r="G84" s="496"/>
      <c r="H84" s="496"/>
      <c r="I84" s="496"/>
      <c r="J84" s="496"/>
      <c r="K84" s="496"/>
      <c r="L84" s="496"/>
      <c r="M84" s="496"/>
      <c r="N84" s="496"/>
      <c r="O84" s="494"/>
      <c r="P84" s="494"/>
    </row>
    <row r="85" spans="3:16" ht="18.600000000000001">
      <c r="C85" s="35"/>
      <c r="D85" s="35"/>
      <c r="E85" s="35"/>
      <c r="F85" s="35"/>
      <c r="G85" s="35"/>
      <c r="H85" s="35"/>
      <c r="I85" s="35"/>
      <c r="J85" s="35"/>
      <c r="K85" s="35"/>
      <c r="L85" s="35"/>
      <c r="M85" s="35"/>
      <c r="N85" s="35"/>
      <c r="O85" s="35"/>
      <c r="P85" s="35"/>
    </row>
    <row r="86" spans="3:16" ht="18.600000000000001">
      <c r="C86" s="105" t="s">
        <v>531</v>
      </c>
      <c r="D86" s="29"/>
      <c r="E86" s="29"/>
      <c r="F86" s="29"/>
      <c r="G86" s="29"/>
      <c r="H86" s="29"/>
      <c r="I86" s="29"/>
      <c r="J86" s="29"/>
      <c r="K86" s="29"/>
      <c r="L86" s="29"/>
      <c r="M86" s="29"/>
      <c r="N86" s="29"/>
      <c r="O86" s="35"/>
      <c r="P86" s="35"/>
    </row>
    <row r="87" spans="3:16" ht="18.600000000000001">
      <c r="C87" s="496" t="s">
        <v>532</v>
      </c>
      <c r="D87" s="496"/>
      <c r="E87" s="496"/>
      <c r="F87" s="496"/>
      <c r="G87" s="496"/>
      <c r="H87" s="496"/>
      <c r="I87" s="496"/>
      <c r="J87" s="496"/>
      <c r="K87" s="496"/>
      <c r="L87" s="496"/>
      <c r="M87" s="496"/>
      <c r="N87" s="496"/>
      <c r="O87" s="494"/>
      <c r="P87" s="494"/>
    </row>
    <row r="88" spans="3:16" ht="18.600000000000001">
      <c r="C88" s="64"/>
      <c r="D88" s="64"/>
      <c r="E88" s="64"/>
      <c r="F88" s="64"/>
      <c r="G88" s="64"/>
      <c r="H88" s="64"/>
      <c r="I88" s="64"/>
      <c r="J88" s="64"/>
      <c r="K88" s="64"/>
      <c r="L88" s="64"/>
      <c r="M88" s="64"/>
      <c r="N88" s="64"/>
      <c r="O88" s="64"/>
      <c r="P88" s="64"/>
    </row>
    <row r="89" spans="3:16" ht="21">
      <c r="C89" s="13" t="s">
        <v>533</v>
      </c>
      <c r="D89" s="13"/>
      <c r="E89" s="13"/>
      <c r="F89" s="13"/>
      <c r="G89" s="13"/>
      <c r="H89" s="13"/>
      <c r="I89" s="13"/>
      <c r="J89" s="13"/>
      <c r="K89" s="13"/>
      <c r="L89" s="13"/>
      <c r="M89" s="13"/>
      <c r="N89" s="13"/>
      <c r="O89" s="494"/>
      <c r="P89" s="494"/>
    </row>
    <row r="90" spans="3:16" ht="18.600000000000001">
      <c r="D90" s="18"/>
      <c r="H90" s="39"/>
      <c r="K90" s="27"/>
      <c r="L90" s="34"/>
      <c r="M90" s="34"/>
      <c r="N90" s="56"/>
      <c r="O90" s="35"/>
      <c r="P90" s="35"/>
    </row>
    <row r="91" spans="3:16" ht="18.600000000000001">
      <c r="C91" s="105" t="s">
        <v>534</v>
      </c>
      <c r="D91" s="29"/>
      <c r="E91" s="29"/>
      <c r="F91" s="29"/>
      <c r="G91" s="29"/>
      <c r="H91" s="29"/>
      <c r="I91" s="29"/>
      <c r="J91" s="29"/>
      <c r="K91" s="29"/>
      <c r="L91" s="29"/>
      <c r="M91" s="29"/>
      <c r="N91" s="29"/>
      <c r="O91" s="494"/>
      <c r="P91" s="494"/>
    </row>
    <row r="92" spans="3:16" ht="297.95" customHeight="1">
      <c r="C92" s="496" t="s">
        <v>535</v>
      </c>
      <c r="D92" s="496"/>
      <c r="E92" s="496"/>
      <c r="F92" s="496"/>
      <c r="G92" s="496"/>
      <c r="H92" s="496"/>
      <c r="I92" s="496"/>
      <c r="J92" s="496"/>
      <c r="K92" s="496"/>
      <c r="L92" s="496"/>
      <c r="M92" s="496"/>
      <c r="N92" s="496"/>
    </row>
    <row r="93" spans="3:16" ht="227.45" customHeight="1">
      <c r="C93" s="497"/>
      <c r="D93" s="497"/>
      <c r="E93" s="497"/>
      <c r="F93" s="497"/>
      <c r="G93" s="497"/>
      <c r="H93" s="497"/>
      <c r="I93" s="497"/>
      <c r="J93" s="497"/>
      <c r="K93" s="497"/>
      <c r="L93" s="497"/>
      <c r="M93" s="497"/>
      <c r="N93" s="497"/>
      <c r="O93" s="51"/>
      <c r="P93" s="35"/>
    </row>
    <row r="94" spans="3:16" ht="18.600000000000001">
      <c r="C94" s="105" t="s">
        <v>536</v>
      </c>
      <c r="D94" s="29"/>
      <c r="E94" s="29"/>
      <c r="F94" s="29"/>
      <c r="G94" s="29"/>
      <c r="H94" s="29"/>
      <c r="I94" s="29"/>
      <c r="J94" s="29"/>
      <c r="K94" s="29"/>
      <c r="L94" s="29"/>
      <c r="M94" s="29"/>
      <c r="N94" s="29"/>
      <c r="O94" s="7"/>
      <c r="P94" s="7"/>
    </row>
    <row r="95" spans="3:16" ht="84.95" customHeight="1">
      <c r="C95" s="496" t="s">
        <v>537</v>
      </c>
      <c r="D95" s="496"/>
      <c r="E95" s="496"/>
      <c r="F95" s="496"/>
      <c r="G95" s="496"/>
      <c r="H95" s="496"/>
      <c r="I95" s="496"/>
      <c r="J95" s="496"/>
      <c r="K95" s="496"/>
      <c r="L95" s="496"/>
      <c r="M95" s="496"/>
      <c r="N95" s="496"/>
      <c r="O95" s="51"/>
      <c r="P95" s="35"/>
    </row>
    <row r="96" spans="3:16" ht="18.600000000000001">
      <c r="O96" s="7"/>
      <c r="P96" s="7"/>
    </row>
    <row r="97" spans="3:16" ht="21">
      <c r="C97" s="13" t="s">
        <v>538</v>
      </c>
      <c r="D97" s="13"/>
      <c r="E97" s="13"/>
      <c r="F97" s="13"/>
      <c r="G97" s="13"/>
      <c r="H97" s="13"/>
      <c r="I97" s="13"/>
      <c r="J97" s="13"/>
      <c r="K97" s="13"/>
      <c r="L97" s="13"/>
      <c r="M97" s="13"/>
      <c r="N97" s="13"/>
      <c r="O97" s="51"/>
      <c r="P97" s="35"/>
    </row>
    <row r="98" spans="3:16" ht="18.600000000000001">
      <c r="D98" s="18"/>
      <c r="H98" s="39"/>
      <c r="K98" s="27"/>
      <c r="L98" s="34"/>
      <c r="M98" s="34"/>
      <c r="N98" s="56"/>
      <c r="O98" s="7"/>
      <c r="P98" s="7"/>
    </row>
    <row r="99" spans="3:16" ht="18.600000000000001">
      <c r="C99" s="105" t="s">
        <v>539</v>
      </c>
      <c r="D99" s="29"/>
      <c r="E99" s="29"/>
      <c r="F99" s="29"/>
      <c r="G99" s="29"/>
      <c r="H99" s="29"/>
      <c r="I99" s="29"/>
      <c r="J99" s="29"/>
      <c r="K99" s="29"/>
      <c r="L99" s="29"/>
      <c r="M99" s="29"/>
      <c r="N99" s="29"/>
      <c r="O99" s="51"/>
      <c r="P99" s="35"/>
    </row>
    <row r="100" spans="3:16" ht="144.6" customHeight="1">
      <c r="C100" s="496" t="s">
        <v>540</v>
      </c>
      <c r="D100" s="496"/>
      <c r="E100" s="496"/>
      <c r="F100" s="496"/>
      <c r="G100" s="496"/>
      <c r="H100" s="496"/>
      <c r="I100" s="496"/>
      <c r="J100" s="496"/>
      <c r="K100" s="496"/>
      <c r="L100" s="496"/>
      <c r="M100" s="496"/>
      <c r="N100" s="496"/>
      <c r="O100" s="7"/>
      <c r="P100" s="7"/>
    </row>
    <row r="101" spans="3:16" ht="18.600000000000001">
      <c r="C101" s="35"/>
      <c r="D101" s="35"/>
      <c r="E101" s="35"/>
      <c r="F101" s="35"/>
      <c r="G101" s="35"/>
      <c r="H101" s="35"/>
      <c r="I101" s="35"/>
      <c r="J101" s="35"/>
      <c r="K101" s="35"/>
      <c r="L101" s="35"/>
      <c r="M101" s="35"/>
      <c r="N101" s="35"/>
      <c r="O101" s="51"/>
      <c r="P101" s="35"/>
    </row>
    <row r="102" spans="3:16" ht="18.600000000000001">
      <c r="C102" s="105" t="s">
        <v>541</v>
      </c>
      <c r="D102" s="29"/>
      <c r="E102" s="29"/>
      <c r="F102" s="29"/>
      <c r="G102" s="29"/>
      <c r="H102" s="29"/>
      <c r="I102" s="29"/>
      <c r="J102" s="29"/>
      <c r="K102" s="29"/>
      <c r="L102" s="29"/>
      <c r="M102" s="29"/>
      <c r="N102" s="29"/>
      <c r="O102" s="7"/>
      <c r="P102" s="7"/>
    </row>
    <row r="103" spans="3:16" ht="97.5" customHeight="1">
      <c r="C103" s="496" t="s">
        <v>542</v>
      </c>
      <c r="D103" s="496"/>
      <c r="E103" s="496"/>
      <c r="F103" s="496"/>
      <c r="G103" s="496"/>
      <c r="H103" s="496"/>
      <c r="I103" s="496"/>
      <c r="J103" s="496"/>
      <c r="K103" s="496"/>
      <c r="L103" s="496"/>
      <c r="M103" s="496"/>
      <c r="N103" s="496"/>
      <c r="O103" s="51"/>
      <c r="P103" s="35"/>
    </row>
    <row r="104" spans="3:16" ht="18.600000000000001">
      <c r="C104" s="7"/>
      <c r="D104" s="7"/>
      <c r="E104" s="7"/>
      <c r="F104" s="7"/>
      <c r="G104" s="7"/>
      <c r="H104" s="7"/>
      <c r="I104" s="7"/>
      <c r="J104" s="7"/>
      <c r="K104" s="7"/>
      <c r="L104" s="7"/>
      <c r="M104" s="7"/>
      <c r="N104" s="28"/>
      <c r="O104" s="7"/>
      <c r="P104" s="7"/>
    </row>
    <row r="105" spans="3:16" ht="21">
      <c r="C105" s="13" t="s">
        <v>543</v>
      </c>
      <c r="D105" s="13"/>
      <c r="E105" s="13"/>
      <c r="F105" s="13"/>
      <c r="G105" s="13"/>
      <c r="H105" s="13"/>
      <c r="I105" s="13"/>
      <c r="J105" s="13"/>
      <c r="K105" s="13"/>
      <c r="L105" s="13"/>
      <c r="M105" s="13"/>
      <c r="N105" s="13"/>
      <c r="O105" s="51"/>
      <c r="P105" s="35"/>
    </row>
    <row r="106" spans="3:16" ht="18.600000000000001">
      <c r="D106" s="18"/>
      <c r="H106" s="39"/>
      <c r="K106" s="27"/>
      <c r="L106" s="34"/>
      <c r="M106" s="34"/>
      <c r="N106" s="56"/>
      <c r="O106" s="7"/>
      <c r="P106" s="7"/>
    </row>
    <row r="107" spans="3:16" ht="18.600000000000001">
      <c r="C107" s="105" t="s">
        <v>544</v>
      </c>
      <c r="D107" s="29"/>
      <c r="E107" s="29"/>
      <c r="F107" s="29"/>
      <c r="G107" s="29"/>
      <c r="H107" s="29"/>
      <c r="I107" s="29"/>
      <c r="J107" s="29"/>
      <c r="K107" s="29"/>
      <c r="L107" s="29"/>
      <c r="M107" s="29"/>
      <c r="N107" s="29"/>
      <c r="O107" s="51"/>
      <c r="P107" s="35"/>
    </row>
    <row r="108" spans="3:16" ht="224.45" customHeight="1">
      <c r="C108" s="496" t="s">
        <v>545</v>
      </c>
      <c r="D108" s="496"/>
      <c r="E108" s="496"/>
      <c r="F108" s="496"/>
      <c r="G108" s="496"/>
      <c r="H108" s="496"/>
      <c r="I108" s="496"/>
      <c r="J108" s="496"/>
      <c r="K108" s="496"/>
      <c r="L108" s="496"/>
      <c r="M108" s="496"/>
      <c r="N108" s="496"/>
      <c r="O108" s="7"/>
      <c r="P108" s="7"/>
    </row>
    <row r="109" spans="3:16" ht="301.5" customHeight="1">
      <c r="C109" s="497"/>
      <c r="D109" s="497"/>
      <c r="E109" s="497"/>
      <c r="F109" s="497"/>
      <c r="G109" s="497"/>
      <c r="H109" s="497"/>
      <c r="I109" s="497"/>
      <c r="J109" s="497"/>
      <c r="K109" s="497"/>
      <c r="L109" s="497"/>
      <c r="M109" s="497"/>
      <c r="N109" s="497"/>
      <c r="O109" s="7"/>
      <c r="P109" s="7"/>
    </row>
    <row r="110" spans="3:16" ht="18.600000000000001">
      <c r="C110" s="51"/>
      <c r="D110" s="51"/>
      <c r="E110" s="51"/>
      <c r="F110" s="51"/>
      <c r="G110" s="51"/>
      <c r="H110" s="51"/>
      <c r="I110" s="51"/>
      <c r="J110" s="51"/>
      <c r="K110" s="51"/>
      <c r="L110" s="51"/>
      <c r="M110" s="51"/>
      <c r="N110" s="51"/>
      <c r="O110" s="51"/>
      <c r="P110" s="35"/>
    </row>
    <row r="111" spans="3:16" ht="21">
      <c r="C111" s="13" t="s">
        <v>546</v>
      </c>
      <c r="D111" s="13"/>
      <c r="E111" s="13"/>
      <c r="F111" s="13"/>
      <c r="G111" s="13"/>
      <c r="H111" s="13"/>
      <c r="I111" s="13"/>
      <c r="J111" s="13"/>
      <c r="K111" s="13"/>
      <c r="L111" s="13"/>
      <c r="M111" s="13"/>
      <c r="N111" s="13"/>
      <c r="O111" s="7"/>
      <c r="P111" s="7"/>
    </row>
    <row r="112" spans="3:16" ht="18.600000000000001">
      <c r="D112" s="18"/>
      <c r="H112" s="39"/>
      <c r="K112" s="27"/>
      <c r="L112" s="34"/>
      <c r="M112" s="34"/>
      <c r="N112" s="56"/>
      <c r="O112" s="51"/>
      <c r="P112" s="35"/>
    </row>
    <row r="113" spans="3:16" ht="18.600000000000001">
      <c r="C113" s="105" t="s">
        <v>547</v>
      </c>
      <c r="D113" s="29"/>
      <c r="E113" s="29"/>
      <c r="F113" s="29"/>
      <c r="G113" s="29"/>
      <c r="H113" s="29"/>
      <c r="I113" s="29"/>
      <c r="J113" s="29"/>
      <c r="K113" s="29"/>
      <c r="L113" s="29"/>
      <c r="M113" s="29"/>
      <c r="N113" s="29"/>
      <c r="O113" s="7"/>
      <c r="P113" s="7"/>
    </row>
    <row r="114" spans="3:16" ht="213.95" customHeight="1">
      <c r="C114" s="496" t="s">
        <v>548</v>
      </c>
      <c r="D114" s="496"/>
      <c r="E114" s="496"/>
      <c r="F114" s="496"/>
      <c r="G114" s="496"/>
      <c r="H114" s="496"/>
      <c r="I114" s="496"/>
      <c r="J114" s="496"/>
      <c r="K114" s="496"/>
      <c r="L114" s="496"/>
      <c r="M114" s="496"/>
      <c r="N114" s="496"/>
      <c r="O114" s="51"/>
      <c r="P114" s="35"/>
    </row>
    <row r="115" spans="3:16" ht="18.600000000000001">
      <c r="C115" s="35"/>
      <c r="D115" s="35"/>
      <c r="E115" s="35"/>
      <c r="F115" s="35"/>
      <c r="G115" s="35"/>
      <c r="H115" s="35"/>
      <c r="I115" s="35"/>
      <c r="J115" s="35"/>
      <c r="K115" s="35"/>
      <c r="L115" s="35"/>
      <c r="M115" s="35"/>
      <c r="N115" s="35"/>
      <c r="O115" s="7"/>
      <c r="P115" s="7"/>
    </row>
    <row r="116" spans="3:16" ht="18.600000000000001">
      <c r="C116" s="105" t="s">
        <v>549</v>
      </c>
      <c r="D116" s="29"/>
      <c r="E116" s="29"/>
      <c r="F116" s="29"/>
      <c r="G116" s="29"/>
      <c r="H116" s="29"/>
      <c r="I116" s="29"/>
      <c r="J116" s="29"/>
      <c r="K116" s="29"/>
      <c r="L116" s="29"/>
      <c r="M116" s="29"/>
      <c r="N116" s="29"/>
      <c r="O116" s="51"/>
      <c r="P116" s="35"/>
    </row>
    <row r="117" spans="3:16" ht="102" customHeight="1">
      <c r="C117" s="496" t="s">
        <v>550</v>
      </c>
      <c r="D117" s="496"/>
      <c r="E117" s="496"/>
      <c r="F117" s="496"/>
      <c r="G117" s="496"/>
      <c r="H117" s="496"/>
      <c r="I117" s="496"/>
      <c r="J117" s="496"/>
      <c r="K117" s="496"/>
      <c r="L117" s="496"/>
      <c r="M117" s="496"/>
      <c r="N117" s="496"/>
      <c r="O117" s="7"/>
      <c r="P117" s="7"/>
    </row>
    <row r="118" spans="3:16" ht="18.600000000000001">
      <c r="C118" s="105" t="s">
        <v>551</v>
      </c>
      <c r="D118" s="29"/>
      <c r="E118" s="29"/>
      <c r="F118" s="29"/>
      <c r="G118" s="29"/>
      <c r="H118" s="29"/>
      <c r="I118" s="29"/>
      <c r="J118" s="29"/>
      <c r="K118" s="29"/>
      <c r="L118" s="29"/>
      <c r="M118" s="29"/>
      <c r="N118" s="29"/>
      <c r="O118" s="51"/>
      <c r="P118" s="35"/>
    </row>
    <row r="119" spans="3:16" ht="36" customHeight="1">
      <c r="C119" s="496" t="s">
        <v>552</v>
      </c>
      <c r="D119" s="496"/>
      <c r="E119" s="496"/>
      <c r="F119" s="496"/>
      <c r="G119" s="496"/>
      <c r="H119" s="496"/>
      <c r="I119" s="496"/>
      <c r="J119" s="496"/>
      <c r="K119" s="496"/>
      <c r="L119" s="496"/>
      <c r="M119" s="496"/>
      <c r="N119" s="496"/>
      <c r="O119" s="7"/>
      <c r="P119" s="7"/>
    </row>
    <row r="120" spans="3:16" ht="18.600000000000001">
      <c r="C120" s="104"/>
      <c r="D120" s="35"/>
      <c r="E120" s="35"/>
      <c r="F120" s="35"/>
      <c r="G120" s="35"/>
      <c r="H120" s="35"/>
      <c r="I120" s="35"/>
      <c r="J120" s="35"/>
      <c r="K120" s="35"/>
      <c r="L120" s="35"/>
      <c r="M120" s="35"/>
      <c r="N120" s="35"/>
    </row>
    <row r="121" spans="3:16" ht="21">
      <c r="C121" s="13" t="s">
        <v>553</v>
      </c>
      <c r="D121" s="13"/>
      <c r="E121" s="13"/>
      <c r="F121" s="13"/>
      <c r="G121" s="13"/>
      <c r="H121" s="13"/>
      <c r="I121" s="13"/>
      <c r="J121" s="13"/>
      <c r="K121" s="13"/>
      <c r="L121" s="13"/>
      <c r="M121" s="13"/>
      <c r="N121" s="13"/>
    </row>
    <row r="122" spans="3:16" ht="15.95">
      <c r="D122" s="18"/>
      <c r="H122" s="39"/>
      <c r="K122" s="27"/>
      <c r="L122" s="34"/>
      <c r="M122" s="34"/>
      <c r="N122" s="56"/>
    </row>
    <row r="123" spans="3:16" ht="18.600000000000001">
      <c r="C123" s="105" t="s">
        <v>554</v>
      </c>
      <c r="D123" s="29"/>
      <c r="E123" s="29"/>
      <c r="F123" s="29"/>
      <c r="G123" s="29"/>
      <c r="H123" s="29"/>
      <c r="I123" s="29"/>
      <c r="J123" s="29"/>
      <c r="K123" s="29"/>
      <c r="L123" s="29"/>
      <c r="M123" s="29"/>
      <c r="N123" s="29"/>
    </row>
    <row r="124" spans="3:16" ht="18.600000000000001">
      <c r="C124" s="496" t="s">
        <v>555</v>
      </c>
      <c r="D124" s="496"/>
      <c r="E124" s="496"/>
      <c r="F124" s="496"/>
      <c r="G124" s="496"/>
      <c r="H124" s="496"/>
      <c r="I124" s="496"/>
      <c r="J124" s="496"/>
      <c r="K124" s="496"/>
      <c r="L124" s="496"/>
      <c r="M124" s="496"/>
      <c r="N124" s="496"/>
    </row>
    <row r="125" spans="3:16" ht="18.600000000000001">
      <c r="C125" s="35"/>
      <c r="D125" s="35"/>
      <c r="E125" s="35"/>
      <c r="F125" s="35"/>
      <c r="G125" s="35"/>
      <c r="H125" s="35"/>
      <c r="I125" s="35"/>
      <c r="J125" s="35"/>
      <c r="K125" s="35"/>
      <c r="L125" s="35"/>
      <c r="M125" s="35"/>
      <c r="N125" s="35"/>
    </row>
    <row r="126" spans="3:16" ht="47.1" customHeight="1">
      <c r="C126" s="516" t="s">
        <v>556</v>
      </c>
      <c r="D126" s="516"/>
      <c r="E126" s="516"/>
      <c r="F126" s="516"/>
      <c r="G126" s="516"/>
      <c r="H126" s="516"/>
      <c r="I126" s="516"/>
      <c r="J126" s="516"/>
      <c r="K126" s="516"/>
      <c r="L126" s="516"/>
      <c r="M126" s="516"/>
      <c r="N126" s="516"/>
    </row>
    <row r="127" spans="3:16" ht="252" customHeight="1">
      <c r="C127" s="496" t="s">
        <v>557</v>
      </c>
      <c r="D127" s="496"/>
      <c r="E127" s="496"/>
      <c r="F127" s="496"/>
      <c r="G127" s="496"/>
      <c r="H127" s="496"/>
      <c r="I127" s="496"/>
      <c r="J127" s="496"/>
      <c r="K127" s="496"/>
      <c r="L127" s="496"/>
      <c r="M127" s="496"/>
      <c r="N127" s="496"/>
    </row>
    <row r="129" spans="3:16" ht="21">
      <c r="C129" s="13" t="s">
        <v>558</v>
      </c>
      <c r="D129" s="13"/>
      <c r="E129" s="13"/>
      <c r="F129" s="13"/>
      <c r="G129" s="13"/>
      <c r="H129" s="13"/>
      <c r="I129" s="13"/>
      <c r="J129" s="13"/>
      <c r="K129" s="13"/>
      <c r="L129" s="13"/>
      <c r="M129" s="13"/>
      <c r="N129" s="13"/>
    </row>
    <row r="130" spans="3:16" ht="15.95">
      <c r="D130" s="18"/>
      <c r="H130" s="39"/>
      <c r="K130" s="27"/>
      <c r="L130" s="34"/>
      <c r="M130" s="34"/>
      <c r="N130" s="56"/>
    </row>
    <row r="131" spans="3:16" ht="18.600000000000001">
      <c r="C131" s="105" t="s">
        <v>559</v>
      </c>
      <c r="D131" s="29"/>
      <c r="E131" s="29"/>
      <c r="F131" s="29"/>
      <c r="G131" s="29"/>
      <c r="H131" s="29"/>
      <c r="I131" s="29"/>
      <c r="J131" s="29"/>
      <c r="K131" s="29"/>
      <c r="L131" s="29"/>
      <c r="M131" s="29"/>
      <c r="N131" s="29"/>
    </row>
    <row r="132" spans="3:16" ht="212.45" customHeight="1">
      <c r="C132" s="496" t="s">
        <v>560</v>
      </c>
      <c r="D132" s="496"/>
      <c r="E132" s="496"/>
      <c r="F132" s="496"/>
      <c r="G132" s="496"/>
      <c r="H132" s="496"/>
      <c r="I132" s="496"/>
      <c r="J132" s="496"/>
      <c r="K132" s="496"/>
      <c r="L132" s="496"/>
      <c r="M132" s="496"/>
      <c r="N132" s="496"/>
    </row>
    <row r="133" spans="3:16" ht="18.600000000000001">
      <c r="C133" s="35"/>
      <c r="D133" s="35"/>
      <c r="E133" s="35"/>
      <c r="F133" s="35"/>
      <c r="G133" s="35"/>
      <c r="H133" s="35"/>
      <c r="I133" s="35"/>
      <c r="J133" s="35"/>
      <c r="K133" s="35"/>
      <c r="L133" s="35"/>
      <c r="M133" s="35"/>
      <c r="N133" s="35"/>
    </row>
    <row r="134" spans="3:16" ht="18.600000000000001">
      <c r="C134" s="516" t="s">
        <v>561</v>
      </c>
      <c r="D134" s="516"/>
      <c r="E134" s="516"/>
      <c r="F134" s="516"/>
      <c r="G134" s="516"/>
      <c r="H134" s="516"/>
      <c r="I134" s="516"/>
      <c r="J134" s="516"/>
      <c r="K134" s="516"/>
      <c r="L134" s="516"/>
      <c r="M134" s="516"/>
      <c r="N134" s="516"/>
    </row>
    <row r="135" spans="3:16" ht="33.6" customHeight="1">
      <c r="C135" s="497" t="s">
        <v>562</v>
      </c>
      <c r="D135" s="497"/>
      <c r="E135" s="497"/>
      <c r="F135" s="497"/>
      <c r="G135" s="497"/>
      <c r="H135" s="497"/>
      <c r="I135" s="497"/>
      <c r="J135" s="497"/>
      <c r="K135" s="497"/>
      <c r="L135" s="497"/>
      <c r="M135" s="497"/>
      <c r="N135" s="497"/>
      <c r="O135" s="497"/>
      <c r="P135" s="497"/>
    </row>
    <row r="137" spans="3:16" ht="21">
      <c r="C137" s="13" t="s">
        <v>563</v>
      </c>
      <c r="D137" s="13"/>
      <c r="E137" s="13"/>
      <c r="F137" s="13"/>
      <c r="G137" s="13"/>
      <c r="H137" s="13"/>
      <c r="I137" s="13"/>
      <c r="J137" s="13"/>
      <c r="K137" s="13"/>
      <c r="L137" s="13"/>
      <c r="M137" s="13"/>
      <c r="N137" s="13"/>
    </row>
    <row r="138" spans="3:16" ht="18.600000000000001">
      <c r="C138" s="514" t="s">
        <v>564</v>
      </c>
      <c r="D138" s="514"/>
      <c r="E138" s="514"/>
      <c r="F138" s="514"/>
      <c r="G138" s="514"/>
      <c r="H138" s="116"/>
      <c r="I138" s="116"/>
      <c r="J138" s="116"/>
      <c r="K138" s="116"/>
      <c r="L138" s="116"/>
      <c r="M138" s="116"/>
      <c r="N138" s="116"/>
      <c r="O138" s="116"/>
      <c r="P138" s="116"/>
    </row>
    <row r="139" spans="3:16" ht="18.600000000000001" customHeight="1">
      <c r="C139" s="515" t="s">
        <v>565</v>
      </c>
      <c r="D139" s="515"/>
      <c r="E139" s="515"/>
      <c r="F139" s="515"/>
      <c r="G139" s="515"/>
      <c r="H139" s="515"/>
      <c r="I139" s="515"/>
      <c r="J139" s="515"/>
      <c r="K139" s="515"/>
      <c r="L139" s="515"/>
      <c r="M139" s="515"/>
      <c r="N139" s="515"/>
      <c r="O139" s="117"/>
      <c r="P139" s="117"/>
    </row>
    <row r="140" spans="3:16">
      <c r="C140" s="515"/>
      <c r="D140" s="515"/>
      <c r="E140" s="515"/>
      <c r="F140" s="515"/>
      <c r="G140" s="515"/>
      <c r="H140" s="515"/>
      <c r="I140" s="515"/>
      <c r="J140" s="515"/>
      <c r="K140" s="515"/>
      <c r="L140" s="515"/>
      <c r="M140" s="515"/>
      <c r="N140" s="515"/>
    </row>
    <row r="141" spans="3:16">
      <c r="C141" s="515"/>
      <c r="D141" s="515"/>
      <c r="E141" s="515"/>
      <c r="F141" s="515"/>
      <c r="G141" s="515"/>
      <c r="H141" s="515"/>
      <c r="I141" s="515"/>
      <c r="J141" s="515"/>
      <c r="K141" s="515"/>
      <c r="L141" s="515"/>
      <c r="M141" s="515"/>
      <c r="N141" s="515"/>
    </row>
    <row r="142" spans="3:16">
      <c r="C142" s="515"/>
      <c r="D142" s="515"/>
      <c r="E142" s="515"/>
      <c r="F142" s="515"/>
      <c r="G142" s="515"/>
      <c r="H142" s="515"/>
      <c r="I142" s="515"/>
      <c r="J142" s="515"/>
      <c r="K142" s="515"/>
      <c r="L142" s="515"/>
      <c r="M142" s="515"/>
      <c r="N142" s="515"/>
    </row>
  </sheetData>
  <mergeCells count="65">
    <mergeCell ref="G40:H40"/>
    <mergeCell ref="G41:H41"/>
    <mergeCell ref="C19:F19"/>
    <mergeCell ref="C20:F20"/>
    <mergeCell ref="C21:F21"/>
    <mergeCell ref="C22:F22"/>
    <mergeCell ref="C28:F28"/>
    <mergeCell ref="C24:F24"/>
    <mergeCell ref="C25:F25"/>
    <mergeCell ref="C26:F26"/>
    <mergeCell ref="C27:F27"/>
    <mergeCell ref="C23:F23"/>
    <mergeCell ref="C34:J34"/>
    <mergeCell ref="G42:H42"/>
    <mergeCell ref="G43:H43"/>
    <mergeCell ref="C8:M8"/>
    <mergeCell ref="C10:M10"/>
    <mergeCell ref="C11:M11"/>
    <mergeCell ref="C17:F17"/>
    <mergeCell ref="C18:F18"/>
    <mergeCell ref="C15:M15"/>
    <mergeCell ref="C38:F38"/>
    <mergeCell ref="C39:F39"/>
    <mergeCell ref="C40:F40"/>
    <mergeCell ref="C41:F41"/>
    <mergeCell ref="C42:F42"/>
    <mergeCell ref="C43:F43"/>
    <mergeCell ref="G38:H38"/>
    <mergeCell ref="G39:H39"/>
    <mergeCell ref="N53:P53"/>
    <mergeCell ref="C57:N57"/>
    <mergeCell ref="O63:P63"/>
    <mergeCell ref="C49:M50"/>
    <mergeCell ref="C63:N64"/>
    <mergeCell ref="C53:M53"/>
    <mergeCell ref="C58:N58"/>
    <mergeCell ref="C59:N59"/>
    <mergeCell ref="C100:N100"/>
    <mergeCell ref="C103:N103"/>
    <mergeCell ref="C114:N114"/>
    <mergeCell ref="C117:N117"/>
    <mergeCell ref="O89:P89"/>
    <mergeCell ref="O91:P91"/>
    <mergeCell ref="C108:N109"/>
    <mergeCell ref="O67:P67"/>
    <mergeCell ref="C70:N70"/>
    <mergeCell ref="C95:N95"/>
    <mergeCell ref="C92:N93"/>
    <mergeCell ref="C67:N67"/>
    <mergeCell ref="C87:N87"/>
    <mergeCell ref="O87:P87"/>
    <mergeCell ref="C76:N76"/>
    <mergeCell ref="C79:N79"/>
    <mergeCell ref="O79:P79"/>
    <mergeCell ref="C84:N84"/>
    <mergeCell ref="O84:P84"/>
    <mergeCell ref="C119:N119"/>
    <mergeCell ref="C135:P135"/>
    <mergeCell ref="C138:G138"/>
    <mergeCell ref="C139:N142"/>
    <mergeCell ref="C124:N124"/>
    <mergeCell ref="C127:N127"/>
    <mergeCell ref="C126:N126"/>
    <mergeCell ref="C132:N132"/>
    <mergeCell ref="C134:N134"/>
  </mergeCells>
  <hyperlinks>
    <hyperlink ref="A4" location="'ÍNDICE REMISSIVO'!A1" display="Índice" xr:uid="{E4607131-D336-420B-B304-21B67CFCCD88}"/>
    <hyperlink ref="F1" location="ÍNDICE!A1" display="Índice" xr:uid="{85DF0DEF-4363-41EA-89E4-86781C0B0B6A}"/>
    <hyperlink ref="G1" location="'TEMAS MATERIAIS'!A1" display="Temas materiais" xr:uid="{A34935BC-3729-4609-9BA3-1C98F84A6680}"/>
    <hyperlink ref="H1" location="AMBIENTAL!A1" display="Ambiental" xr:uid="{05986292-0888-4924-A61B-DAC432CB00F9}"/>
    <hyperlink ref="I1" location="ECONÔMICO!A1" display="Econômico " xr:uid="{226B0CD2-B5EC-4A96-8053-D865BD78CA5E}"/>
    <hyperlink ref="J1" location="GOVERNANÇA!A1" display="Governança " xr:uid="{B8CCB211-C152-418C-ACF1-055581184DCC}"/>
    <hyperlink ref="L1" location="GRI!A1" display="GRI" xr:uid="{6094DD46-494C-416E-ADF7-F710079C7A17}"/>
    <hyperlink ref="M1" location="SASB!A1" display="SASB" xr:uid="{57E464F6-6F5B-40AE-8D7E-2738A6484A1E}"/>
    <hyperlink ref="K1" location="SOCIAL!A1" display="Social " xr:uid="{9BD96E55-B748-4AB8-BEE1-DA4299624A11}"/>
  </hyperlinks>
  <pageMargins left="0.511811024" right="0.511811024" top="0.78740157499999996" bottom="0.78740157499999996" header="0.31496062000000002" footer="0.31496062000000002"/>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1F58F-D8CC-4745-847E-0109CC0B88CF}">
  <sheetPr>
    <tabColor rgb="FF0070C0"/>
  </sheetPr>
  <dimension ref="A1:S114"/>
  <sheetViews>
    <sheetView showGridLines="0" zoomScale="90" zoomScaleNormal="90" workbookViewId="0">
      <selection activeCell="C15" sqref="C15"/>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8.5">
      <c r="A3" s="3"/>
      <c r="C3" s="37" t="s">
        <v>566</v>
      </c>
      <c r="S3" s="21"/>
    </row>
    <row r="4" spans="1:19" ht="21">
      <c r="A4" s="5" t="s">
        <v>0</v>
      </c>
      <c r="B4" s="6">
        <v>3</v>
      </c>
      <c r="C4" s="4"/>
    </row>
    <row r="5" spans="1:19" ht="21">
      <c r="A5" s="5"/>
      <c r="B5" s="6"/>
      <c r="C5" s="13" t="s">
        <v>567</v>
      </c>
      <c r="D5" s="10"/>
      <c r="E5" s="10"/>
      <c r="F5" s="10"/>
      <c r="G5" s="10"/>
      <c r="H5" s="10"/>
      <c r="I5" s="10"/>
      <c r="J5" s="10"/>
      <c r="K5" s="10"/>
      <c r="L5" s="10"/>
      <c r="M5" s="10"/>
      <c r="N5" s="10"/>
    </row>
    <row r="6" spans="1:19" ht="21">
      <c r="A6" s="5"/>
      <c r="B6" s="6"/>
      <c r="C6" s="4"/>
    </row>
    <row r="7" spans="1:19" ht="18.600000000000001">
      <c r="A7" s="5"/>
      <c r="B7" s="6"/>
      <c r="C7" s="105" t="s">
        <v>568</v>
      </c>
      <c r="D7" s="29"/>
      <c r="E7" s="29"/>
      <c r="F7" s="29"/>
      <c r="G7" s="29"/>
      <c r="H7" s="29"/>
      <c r="I7" s="29"/>
      <c r="J7" s="29"/>
      <c r="K7" s="29"/>
      <c r="L7" s="29"/>
      <c r="M7" s="29"/>
      <c r="N7" s="29"/>
      <c r="O7" s="59"/>
      <c r="P7" s="59"/>
    </row>
    <row r="8" spans="1:19" ht="18.600000000000001">
      <c r="A8" s="5"/>
      <c r="B8" s="6"/>
      <c r="C8" s="526" t="s">
        <v>569</v>
      </c>
      <c r="D8" s="526"/>
      <c r="E8" s="526"/>
      <c r="F8" s="526"/>
      <c r="G8" s="526"/>
      <c r="H8" s="526"/>
      <c r="I8" s="526"/>
      <c r="J8" s="526"/>
      <c r="K8" s="526"/>
      <c r="L8" s="526"/>
      <c r="M8" s="526"/>
    </row>
    <row r="9" spans="1:19" ht="15.95">
      <c r="A9" s="5"/>
      <c r="B9" s="6"/>
      <c r="C9" s="52"/>
      <c r="D9" s="53"/>
      <c r="E9" s="53"/>
      <c r="F9" s="53"/>
      <c r="G9" s="53"/>
      <c r="H9" s="54"/>
      <c r="I9" s="55"/>
      <c r="J9" s="55"/>
      <c r="K9" s="27"/>
      <c r="L9" s="34"/>
      <c r="M9" s="34"/>
      <c r="N9" s="56"/>
      <c r="O9" s="46"/>
      <c r="P9" s="60"/>
    </row>
    <row r="10" spans="1:19" ht="21">
      <c r="A10" s="5"/>
      <c r="C10" s="13" t="s">
        <v>570</v>
      </c>
      <c r="D10" s="10"/>
      <c r="E10" s="10"/>
      <c r="F10" s="10"/>
      <c r="G10" s="10"/>
      <c r="H10" s="10"/>
      <c r="I10" s="10"/>
      <c r="J10" s="10"/>
      <c r="K10" s="10"/>
      <c r="L10" s="10"/>
      <c r="M10" s="10"/>
      <c r="N10" s="10"/>
    </row>
    <row r="11" spans="1:19" ht="21">
      <c r="A11" s="5"/>
      <c r="C11" s="83"/>
      <c r="D11" s="8"/>
      <c r="E11" s="8"/>
      <c r="F11" s="8"/>
      <c r="G11" s="8"/>
      <c r="H11" s="8"/>
      <c r="I11" s="8"/>
      <c r="J11" s="8"/>
      <c r="K11" s="8"/>
      <c r="L11" s="8"/>
      <c r="M11" s="8"/>
      <c r="N11" s="8"/>
    </row>
    <row r="12" spans="1:19" ht="18.600000000000001">
      <c r="A12" s="5"/>
      <c r="C12" s="105" t="s">
        <v>571</v>
      </c>
      <c r="D12" s="29"/>
      <c r="E12" s="29"/>
      <c r="F12" s="29"/>
      <c r="G12" s="29"/>
      <c r="H12" s="29"/>
      <c r="I12" s="29"/>
      <c r="J12" s="29"/>
      <c r="K12" s="29"/>
      <c r="L12" s="29"/>
      <c r="M12" s="29"/>
      <c r="N12" s="29"/>
    </row>
    <row r="13" spans="1:19" ht="159" customHeight="1">
      <c r="A13" s="3"/>
      <c r="B13" s="7"/>
      <c r="C13" s="497" t="s">
        <v>572</v>
      </c>
      <c r="D13" s="497"/>
      <c r="E13" s="497"/>
      <c r="F13" s="497"/>
      <c r="G13" s="497"/>
      <c r="H13" s="497"/>
      <c r="I13" s="497"/>
      <c r="J13" s="497"/>
      <c r="K13" s="497"/>
      <c r="L13" s="497"/>
      <c r="M13" s="497"/>
      <c r="N13" s="51"/>
      <c r="Q13" s="20"/>
      <c r="R13" s="20"/>
    </row>
    <row r="14" spans="1:19" ht="18.600000000000001">
      <c r="A14" s="3"/>
      <c r="B14" s="7"/>
      <c r="C14" s="64"/>
      <c r="D14" s="64"/>
      <c r="E14" s="64"/>
      <c r="F14" s="64"/>
      <c r="G14" s="64"/>
      <c r="H14" s="64"/>
      <c r="I14" s="64"/>
      <c r="J14" s="64"/>
      <c r="K14" s="64"/>
      <c r="L14" s="64"/>
      <c r="M14" s="64"/>
      <c r="N14" s="51"/>
      <c r="Q14" s="20"/>
      <c r="R14" s="20"/>
    </row>
    <row r="15" spans="1:19" ht="18.600000000000001">
      <c r="A15" s="3"/>
      <c r="B15" s="7"/>
      <c r="C15" s="105" t="s">
        <v>573</v>
      </c>
      <c r="D15" s="105"/>
      <c r="E15" s="105"/>
      <c r="F15" s="105"/>
      <c r="G15" s="105"/>
      <c r="H15" s="105"/>
      <c r="I15" s="105"/>
      <c r="J15" s="105"/>
      <c r="K15" s="105"/>
      <c r="L15" s="105"/>
      <c r="M15" s="105"/>
      <c r="N15" s="105"/>
      <c r="O15" s="104"/>
      <c r="P15" s="104"/>
      <c r="Q15" s="20"/>
      <c r="R15" s="20"/>
    </row>
    <row r="16" spans="1:19" ht="107.1" customHeight="1">
      <c r="A16" s="3"/>
      <c r="B16" s="7"/>
      <c r="C16" s="497" t="s">
        <v>574</v>
      </c>
      <c r="D16" s="497"/>
      <c r="E16" s="497"/>
      <c r="F16" s="497"/>
      <c r="G16" s="497"/>
      <c r="H16" s="497"/>
      <c r="I16" s="497"/>
      <c r="J16" s="497"/>
      <c r="K16" s="497"/>
      <c r="L16" s="497"/>
      <c r="M16" s="497"/>
      <c r="N16" s="494"/>
      <c r="O16" s="494"/>
      <c r="P16" s="494"/>
      <c r="Q16" s="20"/>
      <c r="R16" s="20"/>
    </row>
    <row r="17" spans="1:18" ht="18.600000000000001">
      <c r="A17" s="3"/>
      <c r="B17" s="7"/>
      <c r="C17" s="64"/>
      <c r="D17" s="64"/>
      <c r="E17" s="64"/>
      <c r="F17" s="64"/>
      <c r="G17" s="64"/>
      <c r="H17" s="64"/>
      <c r="I17" s="64"/>
      <c r="J17" s="64"/>
      <c r="K17" s="64"/>
      <c r="L17" s="64"/>
      <c r="M17" s="64"/>
      <c r="N17" s="64"/>
      <c r="O17" s="64"/>
      <c r="P17" s="64"/>
      <c r="Q17" s="20"/>
      <c r="R17" s="20"/>
    </row>
    <row r="18" spans="1:18" ht="18.600000000000001">
      <c r="A18" s="3"/>
      <c r="B18" s="7"/>
      <c r="C18" s="105" t="s">
        <v>575</v>
      </c>
      <c r="D18" s="105"/>
      <c r="E18" s="105"/>
      <c r="F18" s="105"/>
      <c r="G18" s="105"/>
      <c r="H18" s="105"/>
      <c r="I18" s="105"/>
      <c r="J18" s="105"/>
      <c r="K18" s="105"/>
      <c r="L18" s="105"/>
      <c r="M18" s="105"/>
      <c r="N18" s="105"/>
      <c r="O18" s="104"/>
      <c r="P18" s="104"/>
      <c r="Q18" s="20"/>
      <c r="R18" s="20"/>
    </row>
    <row r="19" spans="1:18" ht="157.5" customHeight="1">
      <c r="A19" s="3"/>
      <c r="B19" s="7"/>
      <c r="C19" s="497" t="s">
        <v>576</v>
      </c>
      <c r="D19" s="497"/>
      <c r="E19" s="497"/>
      <c r="F19" s="497"/>
      <c r="G19" s="497"/>
      <c r="H19" s="497"/>
      <c r="I19" s="497"/>
      <c r="J19" s="497"/>
      <c r="K19" s="497"/>
      <c r="L19" s="497"/>
      <c r="M19" s="497"/>
      <c r="N19" s="494"/>
      <c r="O19" s="494"/>
      <c r="P19" s="494"/>
      <c r="Q19" s="20"/>
      <c r="R19" s="20"/>
    </row>
    <row r="20" spans="1:18" ht="18.600000000000001">
      <c r="A20" s="3"/>
      <c r="B20" s="7"/>
      <c r="C20" s="64"/>
      <c r="D20" s="64"/>
      <c r="E20" s="64"/>
      <c r="F20" s="64"/>
      <c r="G20" s="64"/>
      <c r="H20" s="64"/>
      <c r="I20" s="64"/>
      <c r="J20" s="64"/>
      <c r="K20" s="64"/>
      <c r="L20" s="64"/>
      <c r="M20" s="64"/>
      <c r="N20" s="64"/>
      <c r="O20" s="64"/>
      <c r="P20" s="64"/>
      <c r="Q20" s="20"/>
      <c r="R20" s="20"/>
    </row>
    <row r="21" spans="1:18" ht="18.600000000000001">
      <c r="A21" s="3"/>
      <c r="B21" s="7"/>
      <c r="C21" s="105" t="s">
        <v>577</v>
      </c>
      <c r="D21" s="105"/>
      <c r="E21" s="105"/>
      <c r="F21" s="105"/>
      <c r="G21" s="105"/>
      <c r="H21" s="105"/>
      <c r="I21" s="105"/>
      <c r="J21" s="105"/>
      <c r="K21" s="105"/>
      <c r="L21" s="105"/>
      <c r="M21" s="105"/>
      <c r="N21" s="64"/>
      <c r="O21" s="64"/>
      <c r="P21" s="64"/>
      <c r="Q21" s="20"/>
      <c r="R21" s="20"/>
    </row>
    <row r="22" spans="1:18" ht="60.6" customHeight="1">
      <c r="A22" s="3"/>
      <c r="B22" s="7"/>
      <c r="C22" s="497" t="s">
        <v>578</v>
      </c>
      <c r="D22" s="497"/>
      <c r="E22" s="497"/>
      <c r="F22" s="497"/>
      <c r="G22" s="497"/>
      <c r="H22" s="497"/>
      <c r="I22" s="497"/>
      <c r="J22" s="497"/>
      <c r="K22" s="497"/>
      <c r="L22" s="497"/>
      <c r="M22" s="497"/>
      <c r="N22" s="64"/>
      <c r="O22" s="64"/>
      <c r="P22" s="64"/>
      <c r="Q22" s="20"/>
      <c r="R22" s="20"/>
    </row>
    <row r="23" spans="1:18" ht="18.600000000000001">
      <c r="A23" s="3"/>
      <c r="B23" s="7"/>
      <c r="C23" s="64"/>
      <c r="D23" s="64"/>
      <c r="E23" s="64"/>
      <c r="F23" s="64"/>
      <c r="G23" s="64"/>
      <c r="H23" s="64"/>
      <c r="I23" s="64"/>
      <c r="J23" s="64"/>
      <c r="K23" s="64"/>
      <c r="L23" s="64"/>
      <c r="M23" s="64"/>
      <c r="N23" s="64"/>
      <c r="O23" s="64"/>
      <c r="P23" s="64"/>
      <c r="Q23" s="20"/>
      <c r="R23" s="20"/>
    </row>
    <row r="24" spans="1:18" ht="18.600000000000001">
      <c r="A24" s="3"/>
      <c r="B24" s="7"/>
      <c r="C24" s="105" t="s">
        <v>579</v>
      </c>
      <c r="D24" s="105"/>
      <c r="E24" s="105"/>
      <c r="F24" s="105"/>
      <c r="G24" s="105"/>
      <c r="H24" s="105"/>
      <c r="I24" s="105"/>
      <c r="J24" s="105"/>
      <c r="K24" s="105"/>
      <c r="L24" s="105"/>
      <c r="M24" s="105"/>
      <c r="N24" s="64"/>
      <c r="O24" s="64"/>
      <c r="P24" s="64"/>
      <c r="Q24" s="20"/>
      <c r="R24" s="20"/>
    </row>
    <row r="25" spans="1:18" ht="18.600000000000001">
      <c r="A25" s="3"/>
      <c r="B25" s="7"/>
      <c r="C25" s="497" t="s">
        <v>580</v>
      </c>
      <c r="D25" s="497"/>
      <c r="E25" s="497"/>
      <c r="F25" s="497"/>
      <c r="G25" s="497"/>
      <c r="H25" s="497"/>
      <c r="I25" s="497"/>
      <c r="J25" s="497"/>
      <c r="K25" s="497"/>
      <c r="L25" s="497"/>
      <c r="M25" s="497"/>
      <c r="N25" s="64"/>
      <c r="O25" s="64"/>
      <c r="P25" s="64"/>
      <c r="Q25" s="20"/>
      <c r="R25" s="20"/>
    </row>
    <row r="26" spans="1:18" ht="18.600000000000001">
      <c r="A26" s="3"/>
      <c r="B26" s="7"/>
      <c r="C26" s="64"/>
      <c r="D26" s="64"/>
      <c r="E26" s="64"/>
      <c r="F26" s="64"/>
      <c r="G26" s="64"/>
      <c r="H26" s="64"/>
      <c r="I26" s="64"/>
      <c r="J26" s="64"/>
      <c r="K26" s="64"/>
      <c r="L26" s="64"/>
      <c r="M26" s="64"/>
      <c r="N26" s="64"/>
      <c r="O26" s="64"/>
      <c r="P26" s="64"/>
      <c r="Q26" s="20"/>
      <c r="R26" s="20"/>
    </row>
    <row r="27" spans="1:18" ht="18.600000000000001">
      <c r="A27" s="3"/>
      <c r="B27" s="7"/>
      <c r="C27" s="105" t="s">
        <v>581</v>
      </c>
      <c r="D27" s="105"/>
      <c r="E27" s="105"/>
      <c r="F27" s="105"/>
      <c r="G27" s="105"/>
      <c r="H27" s="105"/>
      <c r="I27" s="105"/>
      <c r="J27" s="105"/>
      <c r="K27" s="105"/>
      <c r="L27" s="105"/>
      <c r="M27" s="105"/>
      <c r="N27" s="64"/>
      <c r="O27" s="64"/>
      <c r="P27" s="64"/>
      <c r="Q27" s="20"/>
      <c r="R27" s="20"/>
    </row>
    <row r="28" spans="1:18" ht="18.600000000000001">
      <c r="A28" s="3"/>
      <c r="B28" s="7"/>
      <c r="C28" s="497" t="s">
        <v>582</v>
      </c>
      <c r="D28" s="497"/>
      <c r="E28" s="497"/>
      <c r="F28" s="497"/>
      <c r="G28" s="497"/>
      <c r="H28" s="497"/>
      <c r="I28" s="497"/>
      <c r="J28" s="497"/>
      <c r="K28" s="497"/>
      <c r="L28" s="497"/>
      <c r="M28" s="497"/>
      <c r="N28" s="64"/>
      <c r="O28" s="64"/>
      <c r="P28" s="64"/>
      <c r="Q28" s="20"/>
      <c r="R28" s="20"/>
    </row>
    <row r="29" spans="1:18" ht="18.600000000000001">
      <c r="A29" s="3"/>
      <c r="B29" s="7"/>
      <c r="C29" s="64"/>
      <c r="D29" s="64"/>
      <c r="E29" s="64"/>
      <c r="F29" s="64"/>
      <c r="G29" s="64"/>
      <c r="H29" s="64"/>
      <c r="I29" s="64"/>
      <c r="J29" s="64"/>
      <c r="K29" s="64"/>
      <c r="L29" s="64"/>
      <c r="M29" s="64"/>
      <c r="N29" s="64"/>
      <c r="O29" s="64"/>
      <c r="P29" s="64"/>
      <c r="Q29" s="20"/>
      <c r="R29" s="20"/>
    </row>
    <row r="30" spans="1:18" ht="18.600000000000001">
      <c r="A30" s="3"/>
      <c r="B30" s="7"/>
      <c r="C30" s="64"/>
      <c r="D30" s="64"/>
      <c r="E30" s="64"/>
      <c r="F30" s="64"/>
      <c r="G30" s="64"/>
      <c r="H30" s="64"/>
      <c r="I30" s="64"/>
      <c r="J30" s="64"/>
      <c r="K30" s="64"/>
      <c r="L30" s="64"/>
      <c r="M30" s="64"/>
      <c r="N30" s="51"/>
      <c r="Q30" s="20"/>
      <c r="R30" s="20"/>
    </row>
    <row r="31" spans="1:18" ht="21">
      <c r="A31" s="5"/>
      <c r="C31" s="13" t="s">
        <v>583</v>
      </c>
      <c r="D31" s="10"/>
      <c r="E31" s="10"/>
      <c r="F31" s="10"/>
      <c r="G31" s="10"/>
      <c r="H31" s="10"/>
      <c r="I31" s="10"/>
      <c r="J31" s="10"/>
      <c r="K31" s="10"/>
      <c r="L31" s="10"/>
      <c r="M31" s="10"/>
      <c r="N31" s="10"/>
      <c r="O31" s="31"/>
      <c r="P31" s="31"/>
    </row>
    <row r="32" spans="1:18" ht="21">
      <c r="A32" s="5"/>
      <c r="C32" s="83"/>
      <c r="D32" s="8"/>
      <c r="E32" s="8"/>
      <c r="F32" s="8"/>
      <c r="G32" s="8"/>
      <c r="H32" s="8"/>
      <c r="I32" s="8"/>
      <c r="J32" s="8"/>
      <c r="K32" s="8"/>
      <c r="L32" s="8"/>
      <c r="M32" s="8"/>
      <c r="N32" s="8"/>
      <c r="O32" s="31"/>
      <c r="P32" s="31"/>
    </row>
    <row r="33" spans="1:18" ht="18.600000000000001">
      <c r="A33" s="5"/>
      <c r="C33" s="105" t="s">
        <v>584</v>
      </c>
      <c r="D33" s="105"/>
      <c r="E33" s="105"/>
      <c r="F33" s="105"/>
      <c r="G33" s="105"/>
      <c r="H33" s="105"/>
      <c r="I33" s="105"/>
      <c r="J33" s="105"/>
      <c r="K33" s="105"/>
      <c r="L33" s="105"/>
      <c r="M33" s="105"/>
      <c r="N33" s="8"/>
      <c r="O33" s="31"/>
      <c r="P33" s="31"/>
    </row>
    <row r="34" spans="1:18" ht="18.600000000000001">
      <c r="A34" s="3"/>
      <c r="B34" s="7"/>
      <c r="C34" s="51"/>
      <c r="D34" s="51"/>
      <c r="E34" s="51"/>
      <c r="F34" s="51"/>
      <c r="G34" s="503"/>
      <c r="H34" s="503"/>
      <c r="I34" s="503"/>
      <c r="J34" s="503"/>
      <c r="K34" s="503"/>
      <c r="L34" s="503"/>
      <c r="M34" s="503"/>
      <c r="N34" s="51"/>
      <c r="Q34" s="20"/>
      <c r="R34" s="20"/>
    </row>
    <row r="35" spans="1:18" ht="409.6" customHeight="1">
      <c r="A35" s="5"/>
      <c r="C35" s="534" t="s">
        <v>585</v>
      </c>
      <c r="D35" s="535"/>
      <c r="E35" s="535"/>
      <c r="F35" s="535"/>
      <c r="G35" s="535"/>
      <c r="H35" s="535"/>
      <c r="I35" s="535"/>
      <c r="J35" s="535"/>
      <c r="K35" s="535"/>
      <c r="L35" s="535"/>
      <c r="M35" s="535"/>
      <c r="N35" s="535"/>
      <c r="O35" s="35"/>
      <c r="P35" s="35"/>
    </row>
    <row r="36" spans="1:18" ht="18.600000000000001">
      <c r="C36" s="51"/>
      <c r="D36" s="51"/>
      <c r="E36" s="51"/>
      <c r="F36" s="51"/>
      <c r="G36" s="503"/>
      <c r="H36" s="503"/>
      <c r="I36" s="503"/>
      <c r="J36" s="503"/>
      <c r="K36" s="503"/>
      <c r="L36" s="503"/>
      <c r="M36" s="503"/>
      <c r="N36" s="51"/>
    </row>
    <row r="37" spans="1:18" ht="21">
      <c r="C37" s="13" t="s">
        <v>586</v>
      </c>
      <c r="D37" s="13"/>
      <c r="E37" s="13"/>
      <c r="F37" s="13"/>
      <c r="G37" s="13"/>
      <c r="H37" s="13"/>
      <c r="I37" s="13"/>
      <c r="J37" s="13"/>
      <c r="K37" s="13"/>
      <c r="L37" s="13"/>
      <c r="M37" s="13"/>
      <c r="N37" s="13"/>
      <c r="O37" s="8"/>
      <c r="P37" s="8"/>
    </row>
    <row r="38" spans="1:18" ht="21">
      <c r="C38" s="83"/>
      <c r="D38" s="83"/>
      <c r="E38" s="83"/>
      <c r="F38" s="83"/>
      <c r="G38" s="83"/>
      <c r="H38" s="83"/>
      <c r="I38" s="83"/>
      <c r="J38" s="83"/>
      <c r="K38" s="83"/>
      <c r="L38" s="83"/>
      <c r="M38" s="83"/>
      <c r="N38" s="83"/>
      <c r="O38" s="8"/>
      <c r="P38" s="8"/>
    </row>
    <row r="39" spans="1:18" ht="18.600000000000001">
      <c r="C39" s="105" t="s">
        <v>587</v>
      </c>
      <c r="D39" s="105"/>
      <c r="E39" s="105"/>
      <c r="F39" s="105"/>
      <c r="G39" s="105"/>
      <c r="H39" s="105"/>
      <c r="I39" s="105"/>
      <c r="J39" s="105"/>
      <c r="K39" s="105"/>
      <c r="L39" s="105"/>
      <c r="M39" s="105"/>
      <c r="N39" s="105"/>
      <c r="O39" s="115"/>
      <c r="P39" s="115"/>
    </row>
    <row r="40" spans="1:18" ht="114" customHeight="1">
      <c r="C40" s="519" t="s">
        <v>588</v>
      </c>
      <c r="D40" s="520"/>
      <c r="E40" s="520"/>
      <c r="F40" s="520"/>
      <c r="G40" s="520"/>
      <c r="H40" s="520"/>
      <c r="I40" s="520"/>
      <c r="J40" s="520"/>
      <c r="K40" s="520"/>
      <c r="L40" s="520"/>
      <c r="M40" s="520"/>
      <c r="N40" s="520"/>
      <c r="O40" s="517"/>
      <c r="P40" s="518"/>
    </row>
    <row r="41" spans="1:18">
      <c r="H41" s="113"/>
      <c r="I41" s="113"/>
      <c r="J41" s="113"/>
      <c r="K41" s="113"/>
      <c r="L41" s="113"/>
      <c r="M41" s="113"/>
      <c r="N41" s="113"/>
      <c r="O41" s="113"/>
      <c r="P41" s="113"/>
    </row>
    <row r="42" spans="1:18" ht="18.600000000000001">
      <c r="C42" s="105" t="s">
        <v>589</v>
      </c>
      <c r="D42" s="105"/>
      <c r="E42" s="105"/>
      <c r="F42" s="105"/>
      <c r="G42" s="105"/>
      <c r="H42" s="105"/>
      <c r="I42" s="105"/>
      <c r="J42" s="105"/>
      <c r="K42" s="105"/>
      <c r="L42" s="105"/>
      <c r="M42" s="105"/>
      <c r="N42" s="105"/>
    </row>
    <row r="43" spans="1:18" ht="126.95" customHeight="1">
      <c r="C43" s="519" t="s">
        <v>590</v>
      </c>
      <c r="D43" s="520"/>
      <c r="E43" s="520"/>
      <c r="F43" s="520"/>
      <c r="G43" s="520"/>
      <c r="H43" s="520"/>
      <c r="I43" s="520"/>
      <c r="J43" s="520"/>
      <c r="K43" s="520"/>
      <c r="L43" s="520"/>
      <c r="M43" s="520"/>
      <c r="N43" s="520"/>
      <c r="O43" s="517"/>
      <c r="P43" s="518"/>
    </row>
    <row r="44" spans="1:18">
      <c r="C44" s="58"/>
      <c r="D44" s="114"/>
      <c r="E44" s="114"/>
      <c r="F44" s="114"/>
      <c r="G44" s="114"/>
      <c r="H44" s="113"/>
      <c r="I44" s="113"/>
      <c r="J44" s="113"/>
      <c r="K44" s="113"/>
      <c r="L44" s="113"/>
      <c r="M44" s="113"/>
      <c r="N44" s="113"/>
      <c r="O44" s="113"/>
      <c r="P44" s="113"/>
    </row>
    <row r="45" spans="1:18" ht="18.600000000000001">
      <c r="C45" s="105" t="s">
        <v>591</v>
      </c>
      <c r="D45" s="105"/>
      <c r="E45" s="105"/>
      <c r="F45" s="105"/>
      <c r="G45" s="105"/>
      <c r="H45" s="105"/>
      <c r="I45" s="105"/>
      <c r="J45" s="105"/>
      <c r="K45" s="105"/>
      <c r="L45" s="105"/>
      <c r="M45" s="105"/>
      <c r="N45" s="105"/>
    </row>
    <row r="46" spans="1:18" ht="122.45" customHeight="1">
      <c r="C46" s="519" t="s">
        <v>592</v>
      </c>
      <c r="D46" s="520"/>
      <c r="E46" s="520"/>
      <c r="F46" s="520"/>
      <c r="G46" s="520"/>
      <c r="H46" s="520"/>
      <c r="I46" s="520"/>
      <c r="J46" s="520"/>
      <c r="K46" s="520"/>
      <c r="L46" s="520"/>
      <c r="M46" s="520"/>
      <c r="N46" s="520"/>
    </row>
    <row r="47" spans="1:18" ht="18.600000000000001">
      <c r="C47" s="65"/>
      <c r="D47" s="65"/>
      <c r="E47" s="65"/>
      <c r="F47" s="65"/>
      <c r="G47" s="65"/>
      <c r="H47" s="65"/>
      <c r="I47" s="65"/>
      <c r="J47" s="65"/>
      <c r="K47" s="65"/>
      <c r="L47" s="65"/>
      <c r="M47" s="65"/>
      <c r="N47" s="65"/>
    </row>
    <row r="48" spans="1:18" ht="18.600000000000001">
      <c r="C48" s="105" t="s">
        <v>593</v>
      </c>
      <c r="D48" s="105"/>
      <c r="E48" s="105"/>
      <c r="F48" s="105"/>
      <c r="G48" s="105"/>
      <c r="H48" s="105"/>
      <c r="I48" s="105"/>
      <c r="J48" s="105"/>
      <c r="K48" s="105"/>
      <c r="L48" s="105"/>
      <c r="M48" s="105"/>
      <c r="N48" s="105"/>
    </row>
    <row r="49" spans="3:16" ht="71.099999999999994" customHeight="1">
      <c r="C49" s="519" t="s">
        <v>594</v>
      </c>
      <c r="D49" s="520"/>
      <c r="E49" s="520"/>
      <c r="F49" s="520"/>
      <c r="G49" s="520"/>
      <c r="H49" s="520"/>
      <c r="I49" s="520"/>
      <c r="J49" s="520"/>
      <c r="K49" s="520"/>
      <c r="L49" s="520"/>
      <c r="M49" s="520"/>
      <c r="N49" s="520"/>
    </row>
    <row r="50" spans="3:16" ht="18.600000000000001">
      <c r="C50" s="65"/>
      <c r="D50" s="65"/>
      <c r="E50" s="65"/>
      <c r="F50" s="65"/>
      <c r="G50" s="65"/>
      <c r="H50" s="65"/>
      <c r="I50" s="65"/>
      <c r="J50" s="65"/>
      <c r="K50" s="65"/>
      <c r="L50" s="65"/>
      <c r="M50" s="65"/>
      <c r="N50" s="65"/>
    </row>
    <row r="51" spans="3:16" ht="18.600000000000001">
      <c r="C51" s="105" t="s">
        <v>595</v>
      </c>
      <c r="D51" s="105"/>
      <c r="E51" s="105"/>
      <c r="F51" s="105"/>
      <c r="G51" s="105"/>
      <c r="H51" s="105"/>
      <c r="I51" s="105"/>
      <c r="J51" s="105"/>
      <c r="K51" s="105"/>
      <c r="L51" s="105"/>
      <c r="M51" s="105"/>
      <c r="N51" s="105"/>
    </row>
    <row r="52" spans="3:16" ht="82.5" customHeight="1">
      <c r="C52" s="534" t="s">
        <v>596</v>
      </c>
      <c r="D52" s="535"/>
      <c r="E52" s="535"/>
      <c r="F52" s="535"/>
      <c r="G52" s="535"/>
      <c r="H52" s="535"/>
      <c r="I52" s="535"/>
      <c r="J52" s="535"/>
      <c r="K52" s="535"/>
      <c r="L52" s="535"/>
      <c r="M52" s="535"/>
      <c r="N52" s="535"/>
    </row>
    <row r="53" spans="3:16">
      <c r="I53" s="39"/>
      <c r="J53" s="27"/>
    </row>
    <row r="54" spans="3:16" ht="21">
      <c r="C54" s="13" t="s">
        <v>597</v>
      </c>
      <c r="D54" s="13"/>
      <c r="E54" s="13"/>
      <c r="F54" s="13"/>
      <c r="G54" s="13"/>
      <c r="H54" s="13"/>
      <c r="I54" s="13"/>
      <c r="J54" s="13"/>
      <c r="K54" s="13"/>
      <c r="L54" s="13"/>
      <c r="M54" s="13"/>
      <c r="N54" s="13"/>
    </row>
    <row r="55" spans="3:16">
      <c r="D55" s="18"/>
      <c r="G55" s="66"/>
      <c r="H55" s="27"/>
      <c r="I55" s="27"/>
      <c r="J55" s="27"/>
    </row>
    <row r="56" spans="3:16" ht="18.600000000000001">
      <c r="C56" s="105" t="s">
        <v>598</v>
      </c>
      <c r="D56" s="29"/>
      <c r="E56" s="29"/>
      <c r="F56" s="29"/>
      <c r="G56" s="29"/>
      <c r="H56" s="29"/>
      <c r="I56" s="29"/>
      <c r="J56" s="29"/>
      <c r="K56" s="29"/>
      <c r="L56" s="29"/>
      <c r="M56" s="29"/>
      <c r="N56" s="29"/>
    </row>
    <row r="57" spans="3:16" ht="234.6" customHeight="1">
      <c r="C57" s="496" t="s">
        <v>599</v>
      </c>
      <c r="D57" s="496"/>
      <c r="E57" s="496"/>
      <c r="F57" s="496"/>
      <c r="G57" s="496"/>
      <c r="H57" s="496"/>
      <c r="I57" s="496"/>
      <c r="J57" s="496"/>
      <c r="K57" s="496"/>
      <c r="L57" s="496"/>
      <c r="M57" s="496"/>
      <c r="N57" s="496"/>
    </row>
    <row r="58" spans="3:16" ht="409.5" customHeight="1">
      <c r="C58" s="497"/>
      <c r="D58" s="497"/>
      <c r="E58" s="497"/>
      <c r="F58" s="497"/>
      <c r="G58" s="497"/>
      <c r="H58" s="497"/>
      <c r="I58" s="497"/>
      <c r="J58" s="497"/>
      <c r="K58" s="497"/>
      <c r="L58" s="497"/>
      <c r="M58" s="497"/>
      <c r="N58" s="497"/>
    </row>
    <row r="59" spans="3:16" ht="281.10000000000002" customHeight="1">
      <c r="C59" s="497"/>
      <c r="D59" s="497"/>
      <c r="E59" s="497"/>
      <c r="F59" s="497"/>
      <c r="G59" s="497"/>
      <c r="H59" s="497"/>
      <c r="I59" s="497"/>
      <c r="J59" s="497"/>
      <c r="K59" s="497"/>
      <c r="L59" s="497"/>
      <c r="M59" s="497"/>
      <c r="N59" s="497"/>
    </row>
    <row r="60" spans="3:16" ht="21">
      <c r="C60" s="13" t="s">
        <v>600</v>
      </c>
      <c r="D60" s="13"/>
      <c r="E60" s="13"/>
      <c r="F60" s="13"/>
      <c r="G60" s="13"/>
      <c r="H60" s="13"/>
      <c r="I60" s="13"/>
      <c r="J60" s="13"/>
      <c r="K60" s="13"/>
      <c r="L60" s="13"/>
      <c r="M60" s="13"/>
      <c r="N60" s="13"/>
      <c r="O60" s="8"/>
      <c r="P60" s="8"/>
    </row>
    <row r="61" spans="3:16" ht="15.95">
      <c r="D61" s="18"/>
      <c r="H61" s="39"/>
      <c r="K61" s="27"/>
      <c r="L61" s="34"/>
      <c r="M61" s="34"/>
      <c r="N61" s="56"/>
      <c r="O61" s="46"/>
      <c r="P61" s="60"/>
    </row>
    <row r="62" spans="3:16" ht="72.599999999999994" customHeight="1">
      <c r="C62" s="504" t="s">
        <v>601</v>
      </c>
      <c r="D62" s="504"/>
      <c r="E62" s="504"/>
      <c r="F62" s="504"/>
      <c r="G62" s="504"/>
      <c r="H62" s="504"/>
      <c r="I62" s="504"/>
      <c r="J62" s="504"/>
      <c r="K62" s="504"/>
      <c r="L62" s="504"/>
      <c r="M62" s="504"/>
      <c r="N62" s="504"/>
      <c r="O62" s="494"/>
      <c r="P62" s="494"/>
    </row>
    <row r="63" spans="3:16" ht="18.600000000000001">
      <c r="C63" s="64"/>
      <c r="D63" s="64"/>
      <c r="E63" s="64"/>
      <c r="F63" s="64"/>
      <c r="G63" s="64"/>
      <c r="H63" s="64"/>
      <c r="I63" s="64"/>
      <c r="J63" s="64"/>
      <c r="K63" s="64"/>
      <c r="L63" s="64"/>
      <c r="M63" s="64"/>
      <c r="N63" s="64"/>
      <c r="O63" s="64"/>
      <c r="P63" s="64"/>
    </row>
    <row r="64" spans="3:16" ht="21">
      <c r="C64" s="13" t="s">
        <v>602</v>
      </c>
      <c r="D64" s="13"/>
      <c r="E64" s="13"/>
      <c r="F64" s="13"/>
      <c r="G64" s="13"/>
      <c r="H64" s="13"/>
      <c r="I64" s="13"/>
      <c r="J64" s="13"/>
      <c r="K64" s="13"/>
      <c r="L64" s="13"/>
      <c r="M64" s="13"/>
      <c r="N64" s="13"/>
      <c r="O64" s="494"/>
      <c r="P64" s="494"/>
    </row>
    <row r="65" spans="3:16" ht="18.600000000000001">
      <c r="D65" s="18"/>
      <c r="H65" s="39"/>
      <c r="K65" s="27"/>
      <c r="L65" s="34"/>
      <c r="M65" s="34"/>
      <c r="N65" s="56"/>
      <c r="O65" s="35"/>
      <c r="P65" s="35"/>
    </row>
    <row r="66" spans="3:16" ht="18.600000000000001">
      <c r="C66" s="105" t="s">
        <v>603</v>
      </c>
      <c r="D66" s="29"/>
      <c r="E66" s="29"/>
      <c r="F66" s="29"/>
      <c r="G66" s="29"/>
      <c r="H66" s="29"/>
      <c r="I66" s="29"/>
      <c r="J66" s="29"/>
      <c r="K66" s="29"/>
      <c r="L66" s="29"/>
      <c r="M66" s="29"/>
      <c r="N66" s="29"/>
      <c r="O66" s="494"/>
      <c r="P66" s="494"/>
    </row>
    <row r="67" spans="3:16" ht="14.45" customHeight="1">
      <c r="C67" s="118"/>
      <c r="D67" s="118"/>
      <c r="E67" s="118"/>
      <c r="F67" s="118"/>
      <c r="G67" s="118"/>
      <c r="H67" s="118"/>
      <c r="I67" s="118"/>
      <c r="J67" s="118"/>
      <c r="K67" s="118"/>
      <c r="L67" s="118"/>
      <c r="M67" s="118"/>
      <c r="N67" s="118"/>
    </row>
    <row r="68" spans="3:16" ht="18.600000000000001" customHeight="1">
      <c r="C68" s="497" t="s">
        <v>604</v>
      </c>
      <c r="D68" s="499"/>
      <c r="E68" s="499"/>
      <c r="F68" s="499"/>
      <c r="G68" s="499"/>
      <c r="H68" s="499"/>
      <c r="I68" s="499"/>
      <c r="J68" s="499"/>
      <c r="K68" s="499"/>
      <c r="L68" s="499"/>
      <c r="M68" s="499"/>
      <c r="N68" s="499"/>
    </row>
    <row r="69" spans="3:16" ht="18.600000000000001" customHeight="1">
      <c r="C69" s="499"/>
      <c r="D69" s="499"/>
      <c r="E69" s="499"/>
      <c r="F69" s="499"/>
      <c r="G69" s="499"/>
      <c r="H69" s="499"/>
      <c r="I69" s="499"/>
      <c r="J69" s="499"/>
      <c r="K69" s="499"/>
      <c r="L69" s="499"/>
      <c r="M69" s="499"/>
      <c r="N69" s="499"/>
    </row>
    <row r="70" spans="3:16" ht="18.600000000000001" customHeight="1">
      <c r="C70" s="499"/>
      <c r="D70" s="499"/>
      <c r="E70" s="499"/>
      <c r="F70" s="499"/>
      <c r="G70" s="499"/>
      <c r="H70" s="499"/>
      <c r="I70" s="499"/>
      <c r="J70" s="499"/>
      <c r="K70" s="499"/>
      <c r="L70" s="499"/>
      <c r="M70" s="499"/>
      <c r="N70" s="499"/>
    </row>
    <row r="71" spans="3:16" ht="18.600000000000001" customHeight="1">
      <c r="C71" s="499"/>
      <c r="D71" s="499"/>
      <c r="E71" s="499"/>
      <c r="F71" s="499"/>
      <c r="G71" s="499"/>
      <c r="H71" s="499"/>
      <c r="I71" s="499"/>
      <c r="J71" s="499"/>
      <c r="K71" s="499"/>
      <c r="L71" s="499"/>
      <c r="M71" s="499"/>
      <c r="N71" s="499"/>
    </row>
    <row r="72" spans="3:16" ht="18.600000000000001" customHeight="1">
      <c r="C72" s="499"/>
      <c r="D72" s="499"/>
      <c r="E72" s="499"/>
      <c r="F72" s="499"/>
      <c r="G72" s="499"/>
      <c r="H72" s="499"/>
      <c r="I72" s="499"/>
      <c r="J72" s="499"/>
      <c r="K72" s="499"/>
      <c r="L72" s="499"/>
      <c r="M72" s="499"/>
      <c r="N72" s="499"/>
    </row>
    <row r="73" spans="3:16" ht="149.1" customHeight="1">
      <c r="C73" s="499"/>
      <c r="D73" s="499"/>
      <c r="E73" s="499"/>
      <c r="F73" s="499"/>
      <c r="G73" s="499"/>
      <c r="H73" s="499"/>
      <c r="I73" s="499"/>
      <c r="J73" s="499"/>
      <c r="K73" s="499"/>
      <c r="L73" s="499"/>
      <c r="M73" s="499"/>
      <c r="N73" s="499"/>
    </row>
    <row r="74" spans="3:16" ht="18.600000000000001">
      <c r="O74" s="7"/>
      <c r="P74" s="7"/>
    </row>
    <row r="75" spans="3:16" ht="21">
      <c r="C75" s="13" t="s">
        <v>605</v>
      </c>
      <c r="D75" s="13"/>
      <c r="E75" s="13"/>
      <c r="F75" s="13"/>
      <c r="G75" s="13"/>
      <c r="H75" s="13"/>
      <c r="I75" s="13"/>
      <c r="J75" s="13"/>
      <c r="K75" s="13"/>
      <c r="L75" s="13"/>
      <c r="M75" s="13"/>
      <c r="N75" s="13"/>
      <c r="O75" s="51"/>
      <c r="P75" s="35"/>
    </row>
    <row r="76" spans="3:16" ht="18.600000000000001">
      <c r="D76" s="18"/>
      <c r="H76" s="39"/>
      <c r="K76" s="27"/>
      <c r="L76" s="34"/>
      <c r="M76" s="34"/>
      <c r="N76" s="56"/>
      <c r="O76" s="7"/>
      <c r="P76" s="7"/>
    </row>
    <row r="77" spans="3:16" ht="18.600000000000001">
      <c r="C77" s="105" t="s">
        <v>606</v>
      </c>
      <c r="D77" s="29"/>
      <c r="E77" s="29"/>
      <c r="F77" s="29"/>
      <c r="G77" s="29"/>
      <c r="H77" s="29"/>
      <c r="I77" s="29"/>
      <c r="J77" s="29"/>
      <c r="K77" s="29"/>
      <c r="L77" s="29"/>
      <c r="M77" s="29"/>
      <c r="N77" s="29"/>
      <c r="O77" s="51"/>
      <c r="P77" s="35"/>
    </row>
    <row r="78" spans="3:16" ht="223.5" customHeight="1">
      <c r="C78" s="521" t="s">
        <v>607</v>
      </c>
      <c r="D78" s="521"/>
      <c r="E78" s="521"/>
      <c r="F78" s="521"/>
      <c r="G78" s="521"/>
      <c r="H78" s="521"/>
      <c r="I78" s="521"/>
      <c r="J78" s="521"/>
      <c r="K78" s="521"/>
      <c r="L78" s="521"/>
      <c r="M78" s="521"/>
      <c r="N78" s="521"/>
      <c r="O78" s="7"/>
      <c r="P78" s="7"/>
    </row>
    <row r="79" spans="3:16" ht="18.600000000000001">
      <c r="C79" s="7"/>
      <c r="D79" s="7"/>
      <c r="E79" s="7"/>
      <c r="F79" s="7"/>
      <c r="G79" s="7"/>
      <c r="H79" s="7"/>
      <c r="I79" s="7"/>
      <c r="J79" s="7"/>
      <c r="K79" s="7"/>
      <c r="L79" s="7"/>
      <c r="M79" s="7"/>
      <c r="N79" s="28"/>
      <c r="O79" s="7"/>
      <c r="P79" s="7"/>
    </row>
    <row r="80" spans="3:16" ht="21">
      <c r="C80" s="13" t="s">
        <v>608</v>
      </c>
      <c r="D80" s="13"/>
      <c r="E80" s="13"/>
      <c r="F80" s="13"/>
      <c r="G80" s="13"/>
      <c r="H80" s="13"/>
      <c r="I80" s="13"/>
      <c r="J80" s="13"/>
      <c r="K80" s="13"/>
      <c r="L80" s="13"/>
      <c r="M80" s="13"/>
      <c r="N80" s="13"/>
      <c r="O80" s="51"/>
      <c r="P80" s="35"/>
    </row>
    <row r="81" spans="3:16" ht="18.600000000000001" customHeight="1">
      <c r="C81" s="122"/>
      <c r="D81" s="122"/>
      <c r="E81" s="122"/>
      <c r="F81" s="122"/>
      <c r="G81" s="122"/>
      <c r="H81" s="509">
        <v>2019</v>
      </c>
      <c r="I81" s="509">
        <v>2020</v>
      </c>
      <c r="J81" s="509">
        <v>2021</v>
      </c>
      <c r="K81" s="509">
        <v>2022</v>
      </c>
      <c r="L81" s="509">
        <v>2023</v>
      </c>
      <c r="M81" s="509">
        <v>2024</v>
      </c>
      <c r="O81" s="7"/>
      <c r="P81" s="7"/>
    </row>
    <row r="82" spans="3:16" ht="18.600000000000001" customHeight="1" thickBot="1">
      <c r="C82" s="123" t="s">
        <v>609</v>
      </c>
      <c r="D82" s="123"/>
      <c r="E82" s="123"/>
      <c r="F82" s="123"/>
      <c r="G82" s="123"/>
      <c r="H82" s="510"/>
      <c r="I82" s="510"/>
      <c r="J82" s="510"/>
      <c r="K82" s="510"/>
      <c r="L82" s="510"/>
      <c r="M82" s="510"/>
      <c r="O82" s="51"/>
      <c r="P82" s="35"/>
    </row>
    <row r="83" spans="3:16" ht="18.95" customHeight="1">
      <c r="C83" s="51"/>
      <c r="D83" s="51"/>
      <c r="E83" s="51"/>
      <c r="F83" s="51"/>
      <c r="G83" s="51"/>
      <c r="H83" s="119"/>
      <c r="I83" s="119"/>
      <c r="J83" s="119"/>
      <c r="K83" s="119"/>
      <c r="L83" s="119"/>
      <c r="M83" s="119"/>
      <c r="O83" s="7"/>
      <c r="P83" s="7"/>
    </row>
    <row r="84" spans="3:16" ht="18.600000000000001" customHeight="1">
      <c r="C84" s="84" t="s">
        <v>610</v>
      </c>
      <c r="D84" s="85"/>
      <c r="E84" s="85"/>
      <c r="F84" s="85"/>
      <c r="G84" s="85"/>
      <c r="H84" s="129">
        <v>0.80600000000000005</v>
      </c>
      <c r="I84" s="129">
        <v>0.80500000000000005</v>
      </c>
      <c r="J84" s="129">
        <v>0.80300000000000005</v>
      </c>
      <c r="K84" s="129">
        <v>0.79949238578680204</v>
      </c>
      <c r="L84" s="128">
        <v>0.79624226864278214</v>
      </c>
      <c r="M84" s="128">
        <v>0.79479999999999995</v>
      </c>
      <c r="O84" s="51"/>
      <c r="P84" s="51"/>
    </row>
    <row r="85" spans="3:16" ht="18.600000000000001" customHeight="1">
      <c r="C85" s="127" t="s">
        <v>423</v>
      </c>
      <c r="D85" s="51"/>
      <c r="E85" s="51"/>
      <c r="F85" s="51"/>
      <c r="G85" s="51"/>
      <c r="H85" s="130">
        <v>0.99099999999999999</v>
      </c>
      <c r="I85" s="130">
        <v>0.99099999999999999</v>
      </c>
      <c r="J85" s="130">
        <v>0.98799999999999999</v>
      </c>
      <c r="K85" s="131">
        <v>0.99029724318496848</v>
      </c>
      <c r="L85" s="131">
        <v>0.99034</v>
      </c>
      <c r="M85" s="131">
        <v>0.98999000000000004</v>
      </c>
      <c r="O85" s="51"/>
      <c r="P85" s="51"/>
    </row>
    <row r="86" spans="3:16" ht="18.600000000000001" customHeight="1">
      <c r="C86" s="127" t="s">
        <v>425</v>
      </c>
      <c r="D86" s="51"/>
      <c r="E86" s="51"/>
      <c r="F86" s="51"/>
      <c r="G86" s="51"/>
      <c r="H86" s="130">
        <v>7.9000000000000001E-2</v>
      </c>
      <c r="I86" s="130">
        <v>7.9000000000000001E-2</v>
      </c>
      <c r="J86" s="130">
        <v>7.6999999999999999E-2</v>
      </c>
      <c r="K86" s="131">
        <v>7.4608904933814682E-2</v>
      </c>
      <c r="L86" s="131">
        <v>7.0991432068543456E-2</v>
      </c>
      <c r="M86" s="131">
        <v>6.9852941176470604E-2</v>
      </c>
      <c r="O86" s="51"/>
      <c r="P86" s="51"/>
    </row>
    <row r="87" spans="3:16" ht="18.600000000000001">
      <c r="C87" s="127" t="s">
        <v>424</v>
      </c>
      <c r="D87" s="51"/>
      <c r="E87" s="51"/>
      <c r="F87" s="51"/>
      <c r="G87" s="51"/>
      <c r="H87" s="130">
        <v>0</v>
      </c>
      <c r="I87" s="130">
        <v>0</v>
      </c>
      <c r="J87" s="130">
        <v>0</v>
      </c>
      <c r="K87" s="131">
        <v>0</v>
      </c>
      <c r="L87" s="131">
        <v>0</v>
      </c>
      <c r="M87" s="131">
        <v>0</v>
      </c>
      <c r="O87" s="51"/>
      <c r="P87" s="51"/>
    </row>
    <row r="88" spans="3:16" ht="18.600000000000001" customHeight="1">
      <c r="C88" s="127" t="s">
        <v>426</v>
      </c>
      <c r="D88" s="51"/>
      <c r="E88" s="51"/>
      <c r="F88" s="51"/>
      <c r="G88" s="51"/>
      <c r="H88" s="329">
        <v>0.41699999999999998</v>
      </c>
      <c r="I88" s="130">
        <v>0.40600000000000003</v>
      </c>
      <c r="J88" s="130">
        <v>0.442</v>
      </c>
      <c r="K88" s="131">
        <v>0.45482866043613707</v>
      </c>
      <c r="L88" s="131">
        <v>0.44251626898047725</v>
      </c>
      <c r="M88" s="131">
        <v>0.43284</v>
      </c>
      <c r="O88" s="51"/>
      <c r="P88" s="51"/>
    </row>
    <row r="89" spans="3:16" ht="18.600000000000001" customHeight="1">
      <c r="C89" s="127" t="s">
        <v>611</v>
      </c>
      <c r="D89" s="51"/>
      <c r="E89" s="51"/>
      <c r="F89" s="51"/>
      <c r="G89" s="51"/>
      <c r="H89" s="130" t="s">
        <v>612</v>
      </c>
      <c r="I89" s="130" t="s">
        <v>612</v>
      </c>
      <c r="J89" s="130" t="s">
        <v>612</v>
      </c>
      <c r="K89" s="131">
        <v>0</v>
      </c>
      <c r="L89" s="131">
        <v>0</v>
      </c>
      <c r="M89" s="131">
        <v>0</v>
      </c>
      <c r="O89" s="51"/>
      <c r="P89" s="51"/>
    </row>
    <row r="90" spans="3:16" ht="18.600000000000001">
      <c r="C90" s="127" t="s">
        <v>613</v>
      </c>
      <c r="D90" s="51"/>
      <c r="E90" s="51"/>
      <c r="F90" s="51"/>
      <c r="G90" s="51"/>
      <c r="H90" s="130">
        <v>0</v>
      </c>
      <c r="I90" s="130">
        <v>0</v>
      </c>
      <c r="J90" s="130">
        <v>0</v>
      </c>
      <c r="K90" s="131">
        <v>0</v>
      </c>
      <c r="L90" s="131">
        <v>0</v>
      </c>
      <c r="M90" s="131">
        <v>0</v>
      </c>
      <c r="O90" s="51"/>
      <c r="P90" s="51"/>
    </row>
    <row r="91" spans="3:16" ht="18.600000000000001" customHeight="1">
      <c r="C91" s="7"/>
      <c r="D91" s="51"/>
      <c r="E91" s="51"/>
      <c r="F91" s="51"/>
      <c r="G91" s="51"/>
      <c r="H91" s="51"/>
      <c r="I91" s="51"/>
      <c r="J91" s="51"/>
      <c r="K91" s="51"/>
      <c r="L91" s="51"/>
      <c r="M91" s="51"/>
      <c r="O91" s="51"/>
      <c r="P91" s="51"/>
    </row>
    <row r="92" spans="3:16" ht="18.600000000000001" customHeight="1">
      <c r="C92" s="84" t="s">
        <v>614</v>
      </c>
      <c r="D92" s="85"/>
      <c r="E92" s="85"/>
      <c r="F92" s="85"/>
      <c r="G92" s="85"/>
      <c r="H92" s="133">
        <v>6402.0159999999996</v>
      </c>
      <c r="I92" s="133">
        <v>6430.4759999999997</v>
      </c>
      <c r="J92" s="133">
        <v>6681.6890000000003</v>
      </c>
      <c r="K92" s="133">
        <v>6930</v>
      </c>
      <c r="L92" s="86">
        <v>6823</v>
      </c>
      <c r="M92" s="86">
        <v>6662</v>
      </c>
      <c r="O92" s="51"/>
      <c r="P92" s="51"/>
    </row>
    <row r="93" spans="3:16" ht="21" customHeight="1">
      <c r="C93" s="127" t="s">
        <v>423</v>
      </c>
      <c r="D93" s="51"/>
      <c r="E93" s="51"/>
      <c r="F93" s="51"/>
      <c r="G93" s="51"/>
      <c r="H93" s="132">
        <v>5995.55</v>
      </c>
      <c r="I93" s="132">
        <v>6033.2079999999996</v>
      </c>
      <c r="J93" s="132">
        <v>6202.6639999999998</v>
      </c>
      <c r="K93" s="132">
        <v>6430</v>
      </c>
      <c r="L93" s="132">
        <v>6357</v>
      </c>
      <c r="M93" s="132">
        <v>6228</v>
      </c>
      <c r="O93" s="51"/>
      <c r="P93" s="51"/>
    </row>
    <row r="94" spans="3:16" ht="15.95" customHeight="1">
      <c r="C94" s="127" t="s">
        <v>425</v>
      </c>
      <c r="D94" s="51"/>
      <c r="E94" s="51"/>
      <c r="F94" s="51"/>
      <c r="G94" s="51"/>
      <c r="H94" s="132">
        <v>60.356000000000002</v>
      </c>
      <c r="I94" s="132">
        <v>59.881999999999998</v>
      </c>
      <c r="J94" s="132">
        <v>63.987000000000002</v>
      </c>
      <c r="K94" s="132">
        <v>62</v>
      </c>
      <c r="L94" s="132">
        <v>58</v>
      </c>
      <c r="M94" s="132">
        <v>57</v>
      </c>
      <c r="O94" s="51"/>
      <c r="P94" s="51"/>
    </row>
    <row r="95" spans="3:16" ht="18.600000000000001" customHeight="1">
      <c r="C95" s="127" t="s">
        <v>424</v>
      </c>
      <c r="D95" s="51"/>
      <c r="E95" s="51"/>
      <c r="F95" s="51"/>
      <c r="G95" s="51"/>
      <c r="H95" s="132">
        <v>0</v>
      </c>
      <c r="I95" s="132">
        <v>0</v>
      </c>
      <c r="J95" s="132">
        <v>0</v>
      </c>
      <c r="K95" s="132">
        <v>0</v>
      </c>
      <c r="L95" s="132">
        <v>0</v>
      </c>
      <c r="M95" s="132">
        <v>0</v>
      </c>
      <c r="O95" s="51"/>
      <c r="P95" s="51"/>
    </row>
    <row r="96" spans="3:16" ht="18.600000000000001">
      <c r="C96" s="127" t="s">
        <v>426</v>
      </c>
      <c r="D96" s="51"/>
      <c r="E96" s="51"/>
      <c r="F96" s="51"/>
      <c r="G96" s="51"/>
      <c r="H96" s="132">
        <v>346.10999999999996</v>
      </c>
      <c r="I96" s="132">
        <v>337.38600000000002</v>
      </c>
      <c r="J96" s="132">
        <v>415.03800000000001</v>
      </c>
      <c r="K96" s="132">
        <v>438</v>
      </c>
      <c r="L96" s="132">
        <v>408</v>
      </c>
      <c r="M96" s="132">
        <v>377</v>
      </c>
      <c r="O96" s="51"/>
      <c r="P96" s="51"/>
    </row>
    <row r="97" spans="3:16" ht="18.600000000000001" customHeight="1">
      <c r="C97" s="127" t="s">
        <v>611</v>
      </c>
      <c r="D97" s="51"/>
      <c r="E97" s="51"/>
      <c r="F97" s="51"/>
      <c r="G97" s="51"/>
      <c r="H97" s="132" t="s">
        <v>612</v>
      </c>
      <c r="I97" s="132" t="s">
        <v>612</v>
      </c>
      <c r="J97" s="132" t="s">
        <v>612</v>
      </c>
      <c r="K97" s="132">
        <v>0</v>
      </c>
      <c r="L97" s="132">
        <v>0</v>
      </c>
      <c r="M97" s="132">
        <v>0</v>
      </c>
      <c r="O97" s="51"/>
      <c r="P97" s="51"/>
    </row>
    <row r="98" spans="3:16" ht="18.600000000000001">
      <c r="C98" s="127" t="s">
        <v>613</v>
      </c>
      <c r="D98" s="51"/>
      <c r="E98" s="51"/>
      <c r="F98" s="51"/>
      <c r="G98" s="51"/>
      <c r="H98" s="132">
        <v>0</v>
      </c>
      <c r="I98" s="132">
        <v>0</v>
      </c>
      <c r="J98" s="132">
        <v>0</v>
      </c>
      <c r="K98" s="132">
        <v>0</v>
      </c>
      <c r="L98" s="132">
        <v>0</v>
      </c>
      <c r="M98" s="132">
        <v>0</v>
      </c>
      <c r="O98" s="51"/>
      <c r="P98" s="51"/>
    </row>
    <row r="99" spans="3:16" ht="18.600000000000001">
      <c r="C99" s="7"/>
      <c r="D99" s="51"/>
      <c r="E99" s="51"/>
      <c r="F99" s="51"/>
      <c r="G99" s="51"/>
      <c r="H99" s="51"/>
      <c r="I99" s="51"/>
      <c r="J99" s="51"/>
      <c r="K99" s="51"/>
      <c r="L99" s="51"/>
      <c r="M99" s="51"/>
      <c r="O99" s="51"/>
      <c r="P99" s="51"/>
    </row>
    <row r="100" spans="3:16" ht="18.600000000000001">
      <c r="C100" s="84" t="s">
        <v>615</v>
      </c>
      <c r="D100" s="85"/>
      <c r="E100" s="85"/>
      <c r="F100" s="85"/>
      <c r="G100" s="85"/>
      <c r="H100" s="133">
        <v>7940</v>
      </c>
      <c r="I100" s="133">
        <v>7993</v>
      </c>
      <c r="J100" s="133">
        <v>8312</v>
      </c>
      <c r="K100" s="133">
        <v>8668</v>
      </c>
      <c r="L100" s="86">
        <v>8569</v>
      </c>
      <c r="M100" s="86">
        <v>8382</v>
      </c>
      <c r="O100" s="51"/>
      <c r="P100" s="51"/>
    </row>
    <row r="101" spans="3:16" ht="15.95" customHeight="1">
      <c r="C101" s="127" t="s">
        <v>423</v>
      </c>
      <c r="D101" s="51"/>
      <c r="E101" s="51"/>
      <c r="F101" s="51"/>
      <c r="G101" s="51"/>
      <c r="H101" s="132">
        <v>6050</v>
      </c>
      <c r="I101" s="132">
        <v>6088</v>
      </c>
      <c r="J101" s="132">
        <v>6278</v>
      </c>
      <c r="K101" s="132">
        <v>6493</v>
      </c>
      <c r="L101" s="132">
        <v>6419</v>
      </c>
      <c r="M101" s="132">
        <v>6291</v>
      </c>
      <c r="O101" s="51"/>
      <c r="P101" s="51"/>
    </row>
    <row r="102" spans="3:16" ht="18.600000000000001" customHeight="1">
      <c r="C102" s="127" t="s">
        <v>425</v>
      </c>
      <c r="D102" s="51"/>
      <c r="E102" s="51"/>
      <c r="F102" s="51"/>
      <c r="G102" s="51"/>
      <c r="H102" s="132">
        <v>764</v>
      </c>
      <c r="I102" s="132">
        <v>758</v>
      </c>
      <c r="J102" s="132">
        <v>831</v>
      </c>
      <c r="K102" s="132">
        <v>831</v>
      </c>
      <c r="L102" s="132">
        <v>817</v>
      </c>
      <c r="M102" s="132">
        <v>816</v>
      </c>
      <c r="O102" s="51"/>
      <c r="P102" s="51"/>
    </row>
    <row r="103" spans="3:16" ht="18.600000000000001">
      <c r="C103" s="127" t="s">
        <v>424</v>
      </c>
      <c r="D103" s="51"/>
      <c r="E103" s="51"/>
      <c r="F103" s="51"/>
      <c r="G103" s="51"/>
      <c r="H103" s="132">
        <v>196</v>
      </c>
      <c r="I103" s="132">
        <v>151</v>
      </c>
      <c r="J103" s="132">
        <v>155</v>
      </c>
      <c r="K103" s="132">
        <v>168</v>
      </c>
      <c r="L103" s="132">
        <v>178</v>
      </c>
      <c r="M103" s="132">
        <v>180</v>
      </c>
      <c r="O103" s="51"/>
      <c r="P103" s="51"/>
    </row>
    <row r="104" spans="3:16" ht="18.600000000000001" customHeight="1">
      <c r="C104" s="127" t="s">
        <v>426</v>
      </c>
      <c r="D104" s="51"/>
      <c r="E104" s="51"/>
      <c r="F104" s="51"/>
      <c r="G104" s="51"/>
      <c r="H104" s="132">
        <v>830</v>
      </c>
      <c r="I104" s="132">
        <v>831</v>
      </c>
      <c r="J104" s="132">
        <v>939</v>
      </c>
      <c r="K104" s="132">
        <v>963</v>
      </c>
      <c r="L104" s="132">
        <v>922</v>
      </c>
      <c r="M104" s="132">
        <v>871</v>
      </c>
      <c r="O104" s="51"/>
      <c r="P104" s="51"/>
    </row>
    <row r="105" spans="3:16" ht="18.600000000000001" customHeight="1">
      <c r="C105" s="127" t="s">
        <v>611</v>
      </c>
      <c r="D105" s="51"/>
      <c r="E105" s="51"/>
      <c r="F105" s="51"/>
      <c r="G105" s="51"/>
      <c r="H105" s="132">
        <v>65</v>
      </c>
      <c r="I105" s="132">
        <v>123</v>
      </c>
      <c r="J105" s="132">
        <v>146</v>
      </c>
      <c r="K105" s="132">
        <v>177</v>
      </c>
      <c r="L105" s="132">
        <v>191</v>
      </c>
      <c r="M105" s="132">
        <v>185</v>
      </c>
      <c r="O105" s="51"/>
      <c r="P105" s="51"/>
    </row>
    <row r="106" spans="3:16" ht="18.600000000000001" customHeight="1">
      <c r="C106" s="127" t="s">
        <v>613</v>
      </c>
      <c r="D106" s="51"/>
      <c r="E106" s="51"/>
      <c r="F106" s="51"/>
      <c r="G106" s="51"/>
      <c r="H106" s="132">
        <v>34</v>
      </c>
      <c r="I106" s="132">
        <v>36</v>
      </c>
      <c r="J106" s="132">
        <v>36</v>
      </c>
      <c r="K106" s="132">
        <v>36</v>
      </c>
      <c r="L106" s="132">
        <v>42</v>
      </c>
      <c r="M106" s="132">
        <v>39</v>
      </c>
      <c r="O106" s="51"/>
      <c r="P106" s="51"/>
    </row>
    <row r="107" spans="3:16" ht="18.600000000000001" customHeight="1">
      <c r="C107" s="126"/>
      <c r="D107" s="51"/>
      <c r="E107" s="51"/>
      <c r="F107" s="51"/>
      <c r="G107" s="51"/>
      <c r="H107" s="51"/>
      <c r="I107" s="51"/>
      <c r="J107" s="51"/>
      <c r="K107" s="51"/>
      <c r="L107" s="51"/>
      <c r="M107" s="51"/>
      <c r="N107" s="51"/>
      <c r="O107" s="51"/>
      <c r="P107" s="51"/>
    </row>
    <row r="108" spans="3:16" ht="14.45" customHeight="1">
      <c r="C108" s="7" t="s">
        <v>616</v>
      </c>
      <c r="I108" s="51"/>
      <c r="J108" s="51"/>
      <c r="K108" s="51"/>
      <c r="L108" s="51"/>
      <c r="M108" s="51"/>
      <c r="N108" s="51"/>
      <c r="O108" s="51"/>
      <c r="P108" s="51"/>
    </row>
    <row r="109" spans="3:16" ht="21">
      <c r="C109" s="83"/>
      <c r="D109" s="83"/>
      <c r="E109" s="83"/>
      <c r="F109" s="83"/>
      <c r="G109" s="83"/>
      <c r="H109" s="83"/>
      <c r="I109" s="83"/>
      <c r="J109" s="83"/>
      <c r="K109" s="83"/>
      <c r="L109" s="83"/>
      <c r="M109" s="83"/>
      <c r="N109" s="83"/>
    </row>
    <row r="110" spans="3:16" ht="45.6" customHeight="1">
      <c r="C110" s="516" t="s">
        <v>617</v>
      </c>
      <c r="D110" s="516"/>
      <c r="E110" s="516"/>
      <c r="F110" s="516"/>
      <c r="G110" s="516"/>
      <c r="H110" s="516"/>
      <c r="I110" s="516"/>
      <c r="J110" s="516"/>
      <c r="K110" s="516"/>
      <c r="L110" s="516"/>
      <c r="M110" s="516"/>
      <c r="N110" s="516"/>
      <c r="O110" s="116"/>
      <c r="P110" s="116"/>
    </row>
    <row r="111" spans="3:16" ht="186.95" customHeight="1">
      <c r="C111" s="496" t="s">
        <v>618</v>
      </c>
      <c r="D111" s="496"/>
      <c r="E111" s="496"/>
      <c r="F111" s="496"/>
      <c r="G111" s="496"/>
      <c r="H111" s="496"/>
      <c r="I111" s="496"/>
      <c r="J111" s="496"/>
      <c r="K111" s="496"/>
      <c r="L111" s="496"/>
      <c r="M111" s="496"/>
      <c r="N111" s="496"/>
      <c r="O111" s="117"/>
      <c r="P111" s="117"/>
    </row>
    <row r="112" spans="3:16" ht="14.45" customHeight="1">
      <c r="C112" s="124"/>
      <c r="D112" s="124"/>
      <c r="E112" s="124"/>
      <c r="F112" s="124"/>
      <c r="G112" s="124"/>
      <c r="H112" s="124"/>
      <c r="I112" s="124"/>
      <c r="J112" s="124"/>
      <c r="K112" s="124"/>
      <c r="L112" s="124"/>
      <c r="M112" s="124"/>
      <c r="N112" s="124"/>
    </row>
    <row r="113" spans="3:14" ht="14.45" customHeight="1">
      <c r="C113" s="124"/>
      <c r="D113" s="124"/>
      <c r="E113" s="124"/>
      <c r="F113" s="124"/>
      <c r="G113" s="124"/>
      <c r="H113" s="124"/>
      <c r="I113" s="124"/>
      <c r="J113" s="124"/>
      <c r="K113" s="124"/>
      <c r="L113" s="124"/>
      <c r="M113" s="124"/>
      <c r="N113" s="124"/>
    </row>
    <row r="114" spans="3:14" ht="14.45" customHeight="1">
      <c r="C114" s="124"/>
      <c r="D114" s="124"/>
      <c r="E114" s="124"/>
      <c r="F114" s="124"/>
      <c r="G114" s="124"/>
      <c r="H114" s="124"/>
      <c r="I114" s="124"/>
      <c r="J114" s="124"/>
      <c r="K114" s="124"/>
      <c r="L114" s="124"/>
      <c r="M114" s="124"/>
      <c r="N114" s="124"/>
    </row>
  </sheetData>
  <mergeCells count="34">
    <mergeCell ref="C52:N52"/>
    <mergeCell ref="C57:N59"/>
    <mergeCell ref="H81:H82"/>
    <mergeCell ref="I81:I82"/>
    <mergeCell ref="J81:J82"/>
    <mergeCell ref="K81:K82"/>
    <mergeCell ref="L81:L82"/>
    <mergeCell ref="C68:N73"/>
    <mergeCell ref="C35:N35"/>
    <mergeCell ref="G36:M36"/>
    <mergeCell ref="C40:N40"/>
    <mergeCell ref="O40:P40"/>
    <mergeCell ref="C111:N111"/>
    <mergeCell ref="C110:N110"/>
    <mergeCell ref="C78:N78"/>
    <mergeCell ref="C62:N62"/>
    <mergeCell ref="M81:M82"/>
    <mergeCell ref="O62:P62"/>
    <mergeCell ref="O64:P64"/>
    <mergeCell ref="O66:P66"/>
    <mergeCell ref="C43:N43"/>
    <mergeCell ref="O43:P43"/>
    <mergeCell ref="C46:N46"/>
    <mergeCell ref="C49:N49"/>
    <mergeCell ref="C13:M13"/>
    <mergeCell ref="C16:M16"/>
    <mergeCell ref="C8:M8"/>
    <mergeCell ref="N16:P16"/>
    <mergeCell ref="G34:M34"/>
    <mergeCell ref="C19:M19"/>
    <mergeCell ref="N19:P19"/>
    <mergeCell ref="C22:M22"/>
    <mergeCell ref="C25:M25"/>
    <mergeCell ref="C28:M28"/>
  </mergeCells>
  <hyperlinks>
    <hyperlink ref="A4" location="'ÍNDICE REMISSIVO'!A1" display="Índice" xr:uid="{F1F38596-95E9-4944-A23E-114FB70B49F2}"/>
    <hyperlink ref="F1" location="ÍNDICE!A1" display="Índice" xr:uid="{3D3AEEAC-3B05-439E-BD9E-13145A293C9A}"/>
    <hyperlink ref="G1" location="'TEMAS MATERIAIS'!A1" display="Temas materiais" xr:uid="{DEE6CAA6-6A4A-472B-89CA-2A32C45033CA}"/>
    <hyperlink ref="H1" location="AMBIENTAL!A1" display="Ambiental" xr:uid="{1214F5F6-7081-4186-B2AC-61B5BF223B7D}"/>
    <hyperlink ref="I1" location="ECONÔMICO!A1" display="Econômico " xr:uid="{292352F7-512E-46E9-A8D4-B88CF32C985D}"/>
    <hyperlink ref="J1" location="GOVERNANÇA!A1" display="Governança " xr:uid="{BED0DEF1-89F1-4726-B742-39555CB7C3D5}"/>
    <hyperlink ref="L1" location="GRI!A1" display="GRI" xr:uid="{5B6CD498-FC5F-454A-83BA-E7217F813F2D}"/>
    <hyperlink ref="M1" location="SASB!A1" display="SASB" xr:uid="{2EB95DC0-0E7A-4FA4-8572-00CCEE2AC198}"/>
    <hyperlink ref="K1" location="SOCIAL!A1" display="Social " xr:uid="{6DE4DB38-6A57-4835-98CD-63B381E836CE}"/>
  </hyperlinks>
  <pageMargins left="0.511811024" right="0.511811024" top="0.78740157499999996" bottom="0.78740157499999996" header="0.31496062000000002" footer="0.31496062000000002"/>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E6B72-0BC2-467B-AF78-1ED420321F58}">
  <sheetPr>
    <tabColor rgb="FF0070C0"/>
  </sheetPr>
  <dimension ref="A1:S137"/>
  <sheetViews>
    <sheetView showGridLines="0" zoomScaleNormal="100" workbookViewId="0">
      <selection activeCell="C7" sqref="C7"/>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6" customHeight="1">
      <c r="A1" s="49"/>
      <c r="B1" s="2" t="e" vm="1">
        <v>#VALUE!</v>
      </c>
      <c r="C1" s="2"/>
      <c r="D1" s="2"/>
      <c r="E1" s="2"/>
      <c r="F1" s="47"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8.5">
      <c r="A3" s="3"/>
      <c r="C3" s="37" t="s">
        <v>619</v>
      </c>
      <c r="S3" s="21"/>
    </row>
    <row r="4" spans="1:19" ht="21">
      <c r="A4" s="5" t="s">
        <v>0</v>
      </c>
      <c r="B4" s="6">
        <v>3</v>
      </c>
      <c r="C4" s="4"/>
    </row>
    <row r="5" spans="1:19" ht="21">
      <c r="A5" s="5"/>
      <c r="B5" s="6"/>
      <c r="C5" s="13" t="s">
        <v>620</v>
      </c>
      <c r="D5" s="13"/>
      <c r="E5" s="13"/>
      <c r="F5" s="13"/>
      <c r="G5" s="13"/>
      <c r="H5" s="13"/>
      <c r="I5" s="13"/>
      <c r="J5" s="13"/>
      <c r="K5" s="13"/>
      <c r="L5" s="13"/>
      <c r="M5" s="13"/>
      <c r="N5" s="13"/>
      <c r="O5" s="97"/>
      <c r="P5" s="97"/>
    </row>
    <row r="6" spans="1:19" ht="18.600000000000001">
      <c r="A6" s="5"/>
      <c r="B6" s="6"/>
      <c r="C6" s="97"/>
      <c r="D6" s="97"/>
      <c r="E6" s="97"/>
      <c r="F6" s="97"/>
      <c r="G6" s="97"/>
      <c r="H6" s="97"/>
      <c r="I6" s="97"/>
      <c r="J6" s="97"/>
      <c r="K6" s="97"/>
      <c r="L6" s="97"/>
      <c r="M6" s="97"/>
      <c r="N6" s="97"/>
      <c r="O6" s="97"/>
      <c r="P6" s="97"/>
    </row>
    <row r="7" spans="1:19" ht="18.600000000000001">
      <c r="A7" s="5"/>
      <c r="B7" s="6"/>
      <c r="C7" s="105" t="s">
        <v>621</v>
      </c>
      <c r="D7" s="29"/>
      <c r="E7" s="29"/>
      <c r="F7" s="29"/>
      <c r="G7" s="29"/>
      <c r="H7" s="29"/>
      <c r="I7" s="29"/>
      <c r="J7" s="29"/>
      <c r="K7" s="29"/>
      <c r="L7" s="29"/>
      <c r="M7" s="29"/>
      <c r="N7" s="29"/>
      <c r="O7" s="97"/>
      <c r="P7" s="97"/>
    </row>
    <row r="8" spans="1:19" ht="18.600000000000001" customHeight="1">
      <c r="A8" s="5"/>
      <c r="B8" s="6"/>
      <c r="C8" s="536" t="s">
        <v>622</v>
      </c>
      <c r="D8" s="536"/>
      <c r="E8" s="536"/>
      <c r="F8" s="536"/>
      <c r="G8" s="536"/>
      <c r="H8" s="536"/>
      <c r="I8" s="536"/>
      <c r="J8" s="536"/>
      <c r="K8" s="536"/>
      <c r="L8" s="536"/>
      <c r="M8" s="536"/>
      <c r="N8" s="536"/>
      <c r="O8" s="97"/>
      <c r="P8" s="97"/>
    </row>
    <row r="9" spans="1:19" ht="18.600000000000001">
      <c r="A9" s="5"/>
      <c r="B9" s="6"/>
      <c r="C9" s="515"/>
      <c r="D9" s="515"/>
      <c r="E9" s="515"/>
      <c r="F9" s="515"/>
      <c r="G9" s="515"/>
      <c r="H9" s="515"/>
      <c r="I9" s="515"/>
      <c r="J9" s="515"/>
      <c r="K9" s="515"/>
      <c r="L9" s="515"/>
      <c r="M9" s="515"/>
      <c r="N9" s="515"/>
      <c r="O9" s="97"/>
      <c r="P9" s="97"/>
    </row>
    <row r="10" spans="1:19" ht="18.600000000000001">
      <c r="A10" s="5"/>
      <c r="C10" s="515"/>
      <c r="D10" s="515"/>
      <c r="E10" s="515"/>
      <c r="F10" s="515"/>
      <c r="G10" s="515"/>
      <c r="H10" s="515"/>
      <c r="I10" s="515"/>
      <c r="J10" s="515"/>
      <c r="K10" s="515"/>
      <c r="L10" s="515"/>
      <c r="M10" s="515"/>
      <c r="N10" s="515"/>
      <c r="O10" s="97"/>
      <c r="P10" s="97"/>
    </row>
    <row r="11" spans="1:19" ht="18.600000000000001">
      <c r="A11" s="5"/>
      <c r="C11" s="515"/>
      <c r="D11" s="515"/>
      <c r="E11" s="515"/>
      <c r="F11" s="515"/>
      <c r="G11" s="515"/>
      <c r="H11" s="515"/>
      <c r="I11" s="515"/>
      <c r="J11" s="515"/>
      <c r="K11" s="515"/>
      <c r="L11" s="515"/>
      <c r="M11" s="515"/>
      <c r="N11" s="515"/>
      <c r="O11" s="97"/>
      <c r="P11" s="97"/>
    </row>
    <row r="12" spans="1:19" ht="18.600000000000001">
      <c r="A12" s="5"/>
      <c r="C12" s="515"/>
      <c r="D12" s="515"/>
      <c r="E12" s="515"/>
      <c r="F12" s="515"/>
      <c r="G12" s="515"/>
      <c r="H12" s="515"/>
      <c r="I12" s="515"/>
      <c r="J12" s="515"/>
      <c r="K12" s="515"/>
      <c r="L12" s="515"/>
      <c r="M12" s="515"/>
      <c r="N12" s="515"/>
      <c r="O12" s="97"/>
      <c r="P12" s="97"/>
    </row>
    <row r="13" spans="1:19" ht="18.600000000000001">
      <c r="A13" s="3"/>
      <c r="B13" s="7"/>
      <c r="C13" s="515"/>
      <c r="D13" s="515"/>
      <c r="E13" s="515"/>
      <c r="F13" s="515"/>
      <c r="G13" s="515"/>
      <c r="H13" s="515"/>
      <c r="I13" s="515"/>
      <c r="J13" s="515"/>
      <c r="K13" s="515"/>
      <c r="L13" s="515"/>
      <c r="M13" s="515"/>
      <c r="N13" s="515"/>
      <c r="O13" s="97"/>
      <c r="P13" s="97"/>
      <c r="Q13" s="20"/>
      <c r="R13" s="20"/>
    </row>
    <row r="14" spans="1:19" ht="18.600000000000001">
      <c r="A14" s="3"/>
      <c r="B14" s="7"/>
      <c r="C14" s="515"/>
      <c r="D14" s="515"/>
      <c r="E14" s="515"/>
      <c r="F14" s="515"/>
      <c r="G14" s="515"/>
      <c r="H14" s="515"/>
      <c r="I14" s="515"/>
      <c r="J14" s="515"/>
      <c r="K14" s="515"/>
      <c r="L14" s="515"/>
      <c r="M14" s="515"/>
      <c r="N14" s="515"/>
      <c r="O14" s="97"/>
      <c r="P14" s="97"/>
      <c r="Q14" s="20"/>
      <c r="R14" s="20"/>
    </row>
    <row r="15" spans="1:19" ht="18.600000000000001">
      <c r="A15" s="3"/>
      <c r="B15" s="7"/>
      <c r="C15" s="515"/>
      <c r="D15" s="515"/>
      <c r="E15" s="515"/>
      <c r="F15" s="515"/>
      <c r="G15" s="515"/>
      <c r="H15" s="515"/>
      <c r="I15" s="515"/>
      <c r="J15" s="515"/>
      <c r="K15" s="515"/>
      <c r="L15" s="515"/>
      <c r="M15" s="515"/>
      <c r="N15" s="515"/>
      <c r="O15" s="97"/>
      <c r="P15" s="97"/>
      <c r="Q15" s="20"/>
      <c r="R15" s="20"/>
    </row>
    <row r="16" spans="1:19" ht="84.6" customHeight="1">
      <c r="A16" s="3"/>
      <c r="B16" s="7"/>
      <c r="C16" s="515"/>
      <c r="D16" s="515"/>
      <c r="E16" s="515"/>
      <c r="F16" s="515"/>
      <c r="G16" s="515"/>
      <c r="H16" s="515"/>
      <c r="I16" s="515"/>
      <c r="J16" s="515"/>
      <c r="K16" s="515"/>
      <c r="L16" s="515"/>
      <c r="M16" s="515"/>
      <c r="N16" s="515"/>
      <c r="O16" s="97"/>
      <c r="P16" s="97"/>
      <c r="Q16" s="20"/>
      <c r="R16" s="20"/>
    </row>
    <row r="17" spans="1:18" ht="18.600000000000001">
      <c r="A17" s="3"/>
      <c r="B17" s="7"/>
      <c r="C17" s="515"/>
      <c r="D17" s="515"/>
      <c r="E17" s="515"/>
      <c r="F17" s="515"/>
      <c r="G17" s="515"/>
      <c r="H17" s="515"/>
      <c r="I17" s="515"/>
      <c r="J17" s="515"/>
      <c r="K17" s="515"/>
      <c r="L17" s="515"/>
      <c r="M17" s="515"/>
      <c r="N17" s="515"/>
      <c r="O17" s="97"/>
      <c r="P17" s="97"/>
      <c r="Q17" s="20"/>
      <c r="R17" s="20"/>
    </row>
    <row r="18" spans="1:18" ht="74.45" customHeight="1">
      <c r="A18" s="3"/>
      <c r="B18" s="7"/>
      <c r="C18" s="515"/>
      <c r="D18" s="515"/>
      <c r="E18" s="515"/>
      <c r="F18" s="515"/>
      <c r="G18" s="515"/>
      <c r="H18" s="515"/>
      <c r="I18" s="515"/>
      <c r="J18" s="515"/>
      <c r="K18" s="515"/>
      <c r="L18" s="515"/>
      <c r="M18" s="515"/>
      <c r="N18" s="515"/>
      <c r="O18" s="97"/>
      <c r="P18" s="97"/>
      <c r="Q18" s="20"/>
      <c r="R18" s="20"/>
    </row>
    <row r="19" spans="1:18" ht="18.600000000000001">
      <c r="A19" s="3"/>
      <c r="B19" s="7"/>
      <c r="C19" s="515"/>
      <c r="D19" s="515"/>
      <c r="E19" s="515"/>
      <c r="F19" s="515"/>
      <c r="G19" s="515"/>
      <c r="H19" s="515"/>
      <c r="I19" s="515"/>
      <c r="J19" s="515"/>
      <c r="K19" s="515"/>
      <c r="L19" s="515"/>
      <c r="M19" s="515"/>
      <c r="N19" s="515"/>
      <c r="O19" s="97"/>
      <c r="P19" s="97"/>
      <c r="Q19" s="20"/>
      <c r="R19" s="20"/>
    </row>
    <row r="20" spans="1:18" ht="18.600000000000001">
      <c r="A20" s="3"/>
      <c r="B20" s="7"/>
      <c r="C20" s="515"/>
      <c r="D20" s="515"/>
      <c r="E20" s="515"/>
      <c r="F20" s="515"/>
      <c r="G20" s="515"/>
      <c r="H20" s="515"/>
      <c r="I20" s="515"/>
      <c r="J20" s="515"/>
      <c r="K20" s="515"/>
      <c r="L20" s="515"/>
      <c r="M20" s="515"/>
      <c r="N20" s="515"/>
      <c r="O20" s="97"/>
      <c r="P20" s="97"/>
      <c r="Q20" s="20"/>
      <c r="R20" s="20"/>
    </row>
    <row r="21" spans="1:18" ht="18.600000000000001">
      <c r="A21" s="3"/>
      <c r="B21" s="7"/>
      <c r="C21" s="515"/>
      <c r="D21" s="515"/>
      <c r="E21" s="515"/>
      <c r="F21" s="515"/>
      <c r="G21" s="515"/>
      <c r="H21" s="515"/>
      <c r="I21" s="515"/>
      <c r="J21" s="515"/>
      <c r="K21" s="515"/>
      <c r="L21" s="515"/>
      <c r="M21" s="515"/>
      <c r="N21" s="515"/>
      <c r="O21" s="97"/>
      <c r="P21" s="97"/>
      <c r="Q21" s="20"/>
      <c r="R21" s="20"/>
    </row>
    <row r="22" spans="1:18" ht="18" customHeight="1">
      <c r="A22" s="3"/>
      <c r="B22" s="7"/>
      <c r="C22" s="339" t="s">
        <v>623</v>
      </c>
      <c r="D22" s="340"/>
      <c r="E22" s="340"/>
      <c r="F22" s="340"/>
      <c r="G22" s="340"/>
      <c r="H22" s="340"/>
      <c r="I22" s="340"/>
      <c r="J22" s="340"/>
      <c r="K22" s="340"/>
      <c r="L22" s="340"/>
      <c r="M22" s="340"/>
      <c r="N22" s="340"/>
      <c r="O22" s="97"/>
      <c r="P22" s="97"/>
      <c r="Q22" s="20"/>
      <c r="R22" s="20"/>
    </row>
    <row r="23" spans="1:18" ht="133.5" customHeight="1">
      <c r="A23" s="3"/>
      <c r="B23" s="7"/>
      <c r="C23" s="539" t="s">
        <v>624</v>
      </c>
      <c r="D23" s="539"/>
      <c r="E23" s="539"/>
      <c r="F23" s="539"/>
      <c r="G23" s="539"/>
      <c r="H23" s="539"/>
      <c r="I23" s="539"/>
      <c r="J23" s="539"/>
      <c r="K23" s="539"/>
      <c r="L23" s="539"/>
      <c r="M23" s="539"/>
      <c r="N23" s="539"/>
      <c r="O23" s="97"/>
      <c r="P23" s="97"/>
      <c r="Q23" s="20"/>
      <c r="R23" s="20"/>
    </row>
    <row r="24" spans="1:18" ht="18.600000000000001">
      <c r="A24" s="3"/>
      <c r="B24" s="7"/>
      <c r="C24" s="326"/>
      <c r="D24" s="326"/>
      <c r="E24" s="326"/>
      <c r="F24" s="326"/>
      <c r="G24" s="326"/>
      <c r="H24" s="326"/>
      <c r="I24" s="326"/>
      <c r="J24" s="326"/>
      <c r="K24" s="326"/>
      <c r="L24" s="326"/>
      <c r="M24" s="326"/>
      <c r="N24" s="326"/>
      <c r="O24" s="97"/>
      <c r="P24" s="97"/>
      <c r="Q24" s="20"/>
      <c r="R24" s="20"/>
    </row>
    <row r="25" spans="1:18" ht="21">
      <c r="A25" s="3"/>
      <c r="B25" s="7"/>
      <c r="C25" s="13" t="s">
        <v>625</v>
      </c>
      <c r="D25" s="13"/>
      <c r="E25" s="13"/>
      <c r="F25" s="13"/>
      <c r="G25" s="13"/>
      <c r="H25" s="13"/>
      <c r="I25" s="13"/>
      <c r="J25" s="13"/>
      <c r="K25" s="13"/>
      <c r="L25" s="13"/>
      <c r="M25" s="13"/>
      <c r="N25" s="13"/>
      <c r="O25" s="97"/>
      <c r="P25" s="97"/>
      <c r="Q25" s="20"/>
      <c r="R25" s="20"/>
    </row>
    <row r="26" spans="1:18" ht="21">
      <c r="A26" s="3"/>
      <c r="B26" s="7"/>
      <c r="C26" s="83"/>
      <c r="D26" s="83"/>
      <c r="E26" s="83"/>
      <c r="F26" s="83"/>
      <c r="G26" s="83"/>
      <c r="H26" s="83"/>
      <c r="I26" s="83"/>
      <c r="J26" s="83"/>
      <c r="K26" s="83"/>
      <c r="L26" s="83"/>
      <c r="M26" s="83"/>
      <c r="N26" s="83"/>
      <c r="O26" s="97"/>
      <c r="P26" s="97"/>
      <c r="Q26" s="20"/>
      <c r="R26" s="20"/>
    </row>
    <row r="27" spans="1:18" ht="18.600000000000001" customHeight="1">
      <c r="A27" s="3"/>
      <c r="B27" s="7"/>
      <c r="C27" s="339" t="s">
        <v>626</v>
      </c>
      <c r="D27" s="339"/>
      <c r="E27" s="339"/>
      <c r="F27" s="339"/>
      <c r="G27" s="339"/>
      <c r="H27" s="339"/>
      <c r="I27" s="339"/>
      <c r="J27" s="339"/>
      <c r="K27" s="339"/>
      <c r="L27" s="339"/>
      <c r="M27" s="339"/>
      <c r="N27" s="339"/>
      <c r="O27" s="97"/>
      <c r="P27" s="97"/>
      <c r="Q27" s="20"/>
      <c r="R27" s="20"/>
    </row>
    <row r="28" spans="1:18" ht="281.45" customHeight="1">
      <c r="A28" s="3"/>
      <c r="B28" s="7"/>
      <c r="C28" s="539" t="s">
        <v>627</v>
      </c>
      <c r="D28" s="539"/>
      <c r="E28" s="539"/>
      <c r="F28" s="539"/>
      <c r="G28" s="539"/>
      <c r="H28" s="539"/>
      <c r="I28" s="539"/>
      <c r="J28" s="539"/>
      <c r="K28" s="539"/>
      <c r="L28" s="539"/>
      <c r="M28" s="539"/>
      <c r="N28" s="539"/>
      <c r="O28" s="97"/>
      <c r="P28" s="97"/>
      <c r="Q28" s="20"/>
      <c r="R28" s="20"/>
    </row>
    <row r="29" spans="1:18" ht="18.600000000000001">
      <c r="A29" s="3"/>
      <c r="B29" s="7"/>
      <c r="C29" s="20"/>
      <c r="D29" s="20"/>
      <c r="H29" s="20"/>
      <c r="I29" s="20"/>
      <c r="M29" s="20"/>
      <c r="N29" s="20"/>
      <c r="O29" s="97"/>
      <c r="P29" s="97"/>
      <c r="Q29" s="20"/>
      <c r="R29" s="20"/>
    </row>
    <row r="30" spans="1:18" ht="18.600000000000001">
      <c r="A30" s="3"/>
      <c r="B30" s="7"/>
      <c r="C30" s="339" t="s">
        <v>628</v>
      </c>
      <c r="D30" s="340"/>
      <c r="E30" s="340"/>
      <c r="F30" s="340"/>
      <c r="G30" s="340"/>
      <c r="H30" s="340"/>
      <c r="I30" s="340"/>
      <c r="J30" s="340"/>
      <c r="K30" s="340"/>
      <c r="L30" s="340"/>
      <c r="M30" s="340"/>
      <c r="N30" s="340"/>
      <c r="O30" s="97"/>
      <c r="P30" s="97"/>
      <c r="Q30" s="20"/>
      <c r="R30" s="20"/>
    </row>
    <row r="31" spans="1:18" ht="18.600000000000001">
      <c r="A31" s="5"/>
      <c r="C31" s="341"/>
      <c r="D31" s="341"/>
      <c r="E31" s="341"/>
      <c r="F31" s="341"/>
      <c r="G31" s="341"/>
      <c r="H31" s="341"/>
      <c r="I31" s="341"/>
      <c r="J31" s="341"/>
      <c r="K31" s="341"/>
      <c r="L31" s="341"/>
      <c r="M31" s="341"/>
      <c r="N31" s="341"/>
      <c r="O31" s="97"/>
      <c r="P31" s="97"/>
    </row>
    <row r="32" spans="1:18" ht="18.600000000000001" customHeight="1">
      <c r="A32" s="5"/>
      <c r="C32" s="537" t="s">
        <v>629</v>
      </c>
      <c r="D32" s="537"/>
      <c r="E32" s="537"/>
      <c r="F32" s="537"/>
      <c r="G32" s="537"/>
      <c r="H32" s="537"/>
      <c r="I32" s="537"/>
      <c r="J32" s="537"/>
      <c r="K32" s="537"/>
      <c r="L32" s="537"/>
      <c r="M32" s="537"/>
      <c r="N32" s="537"/>
      <c r="O32" s="97"/>
      <c r="P32" s="97"/>
    </row>
    <row r="33" spans="1:18" ht="17.100000000000001" customHeight="1">
      <c r="A33" s="5"/>
      <c r="C33" s="537"/>
      <c r="D33" s="537"/>
      <c r="E33" s="537"/>
      <c r="F33" s="537"/>
      <c r="G33" s="537"/>
      <c r="H33" s="537"/>
      <c r="I33" s="537"/>
      <c r="J33" s="537"/>
      <c r="K33" s="537"/>
      <c r="L33" s="537"/>
      <c r="M33" s="537"/>
      <c r="N33" s="537"/>
      <c r="O33" s="97"/>
      <c r="P33" s="97"/>
    </row>
    <row r="34" spans="1:18" ht="15" customHeight="1">
      <c r="A34" s="3"/>
      <c r="B34" s="7"/>
      <c r="C34" s="537"/>
      <c r="D34" s="537"/>
      <c r="E34" s="537"/>
      <c r="F34" s="537"/>
      <c r="G34" s="537"/>
      <c r="H34" s="537"/>
      <c r="I34" s="537"/>
      <c r="J34" s="537"/>
      <c r="K34" s="537"/>
      <c r="L34" s="537"/>
      <c r="M34" s="537"/>
      <c r="N34" s="537"/>
      <c r="O34" s="97"/>
      <c r="P34" s="97"/>
      <c r="Q34" s="20"/>
      <c r="R34" s="20"/>
    </row>
    <row r="35" spans="1:18" ht="18.600000000000001">
      <c r="C35" s="97"/>
      <c r="D35" s="97"/>
      <c r="E35" s="97"/>
      <c r="F35" s="97"/>
      <c r="G35" s="97"/>
      <c r="H35" s="97"/>
      <c r="I35" s="97"/>
      <c r="J35" s="97"/>
      <c r="K35" s="97"/>
      <c r="L35" s="97"/>
      <c r="M35" s="97"/>
      <c r="N35" s="97"/>
      <c r="O35" s="97"/>
      <c r="P35" s="97"/>
    </row>
    <row r="36" spans="1:18" ht="21">
      <c r="C36" s="13" t="s">
        <v>630</v>
      </c>
      <c r="D36" s="13"/>
      <c r="E36" s="13"/>
      <c r="F36" s="13"/>
      <c r="G36" s="13"/>
      <c r="H36" s="13"/>
      <c r="I36" s="13"/>
      <c r="J36" s="13"/>
      <c r="K36" s="13"/>
      <c r="L36" s="13"/>
      <c r="M36" s="13"/>
      <c r="N36" s="13"/>
      <c r="O36" s="97"/>
      <c r="P36" s="97"/>
    </row>
    <row r="37" spans="1:18" ht="18.600000000000001">
      <c r="C37" s="538"/>
      <c r="D37" s="538"/>
      <c r="E37" s="538"/>
      <c r="F37" s="538"/>
      <c r="G37" s="538"/>
      <c r="H37" s="97"/>
      <c r="I37" s="97"/>
      <c r="J37" s="97"/>
      <c r="K37" s="97"/>
      <c r="L37" s="97"/>
      <c r="M37" s="97"/>
      <c r="N37" s="97"/>
      <c r="O37" s="97"/>
      <c r="P37" s="97"/>
    </row>
    <row r="38" spans="1:18" ht="18.600000000000001">
      <c r="C38" s="105" t="s">
        <v>631</v>
      </c>
      <c r="D38" s="105"/>
      <c r="E38" s="105"/>
      <c r="F38" s="105"/>
      <c r="G38" s="105"/>
      <c r="H38" s="105"/>
      <c r="I38" s="105"/>
      <c r="J38" s="105"/>
      <c r="K38" s="105"/>
      <c r="L38" s="105"/>
      <c r="M38" s="105"/>
      <c r="N38" s="105"/>
      <c r="O38" s="97"/>
      <c r="P38" s="97"/>
    </row>
    <row r="39" spans="1:18" ht="18.600000000000001">
      <c r="H39" s="97"/>
      <c r="I39" s="97"/>
      <c r="J39" s="97"/>
      <c r="K39" s="97"/>
      <c r="L39" s="97"/>
      <c r="M39" s="97"/>
      <c r="N39" s="97"/>
      <c r="O39" s="97"/>
      <c r="P39" s="97"/>
    </row>
    <row r="40" spans="1:18" ht="18.600000000000001">
      <c r="C40" s="540" t="s">
        <v>632</v>
      </c>
      <c r="D40" s="540"/>
      <c r="E40" s="540"/>
      <c r="F40" s="540"/>
      <c r="G40" s="540"/>
      <c r="H40" s="540"/>
      <c r="I40" s="540"/>
      <c r="J40" s="540"/>
      <c r="K40" s="540"/>
      <c r="L40" s="540"/>
      <c r="M40" s="540"/>
      <c r="N40" s="540"/>
      <c r="O40" s="97"/>
      <c r="P40" s="97"/>
    </row>
    <row r="41" spans="1:18" ht="18.600000000000001">
      <c r="C41" s="312"/>
      <c r="D41" s="312"/>
      <c r="E41" s="312"/>
      <c r="F41" s="312"/>
      <c r="G41" s="312"/>
      <c r="H41" s="97"/>
      <c r="I41" s="97"/>
      <c r="J41" s="97"/>
      <c r="K41" s="97"/>
      <c r="L41" s="97"/>
      <c r="M41" s="97"/>
      <c r="N41" s="97"/>
      <c r="O41" s="97"/>
      <c r="P41" s="97"/>
    </row>
    <row r="42" spans="1:18" ht="18.600000000000001">
      <c r="C42" s="105" t="s">
        <v>633</v>
      </c>
      <c r="D42" s="105"/>
      <c r="E42" s="105"/>
      <c r="F42" s="105"/>
      <c r="G42" s="105"/>
      <c r="H42" s="105"/>
      <c r="I42" s="105"/>
      <c r="J42" s="105"/>
      <c r="K42" s="105"/>
      <c r="L42" s="105"/>
      <c r="M42" s="105"/>
      <c r="N42" s="105"/>
      <c r="O42" s="97"/>
      <c r="P42" s="97"/>
    </row>
    <row r="43" spans="1:18" ht="18.600000000000001">
      <c r="H43" s="97"/>
      <c r="I43" s="97"/>
      <c r="J43" s="97"/>
      <c r="K43" s="97"/>
      <c r="L43" s="97"/>
      <c r="M43" s="97"/>
      <c r="N43" s="97"/>
      <c r="O43" s="97"/>
      <c r="P43" s="97"/>
    </row>
    <row r="44" spans="1:18" ht="18.600000000000001">
      <c r="C44" s="137" t="s">
        <v>634</v>
      </c>
      <c r="D44" s="461"/>
      <c r="E44" s="461"/>
      <c r="F44" s="461"/>
      <c r="G44" s="461"/>
      <c r="H44" s="97"/>
      <c r="I44" s="97"/>
      <c r="J44" s="97"/>
      <c r="K44" s="97"/>
      <c r="L44" s="97"/>
      <c r="M44" s="97"/>
      <c r="N44" s="97"/>
      <c r="O44" s="97"/>
      <c r="P44" s="97"/>
    </row>
    <row r="45" spans="1:18" ht="18.600000000000001">
      <c r="C45" s="312"/>
      <c r="D45" s="312"/>
      <c r="E45" s="312"/>
      <c r="F45" s="312"/>
      <c r="G45" s="312"/>
      <c r="H45" s="97"/>
      <c r="I45" s="97"/>
      <c r="J45" s="97"/>
      <c r="K45" s="97"/>
      <c r="L45" s="97"/>
      <c r="M45" s="97"/>
      <c r="N45" s="97"/>
      <c r="O45" s="97"/>
      <c r="P45" s="97"/>
    </row>
    <row r="46" spans="1:18" ht="18.600000000000001">
      <c r="C46" s="105" t="s">
        <v>635</v>
      </c>
      <c r="D46" s="105"/>
      <c r="E46" s="105"/>
      <c r="F46" s="105"/>
      <c r="G46" s="105"/>
      <c r="H46" s="105"/>
      <c r="I46" s="105"/>
      <c r="J46" s="105"/>
      <c r="K46" s="105"/>
      <c r="L46" s="105"/>
      <c r="M46" s="105"/>
      <c r="N46" s="105"/>
      <c r="O46" s="97"/>
      <c r="P46" s="97"/>
    </row>
    <row r="47" spans="1:18" ht="18.600000000000001">
      <c r="H47" s="97"/>
      <c r="I47" s="97"/>
      <c r="J47" s="97"/>
      <c r="K47" s="97"/>
      <c r="L47" s="97"/>
      <c r="M47" s="97"/>
      <c r="N47" s="97"/>
      <c r="O47" s="97"/>
      <c r="P47" s="97"/>
    </row>
    <row r="48" spans="1:18" ht="18.600000000000001">
      <c r="C48" s="137" t="s">
        <v>636</v>
      </c>
      <c r="D48" s="461"/>
      <c r="E48" s="461"/>
      <c r="F48" s="461"/>
      <c r="G48" s="461"/>
      <c r="H48" s="97"/>
      <c r="I48" s="97"/>
      <c r="J48" s="97"/>
      <c r="K48" s="97"/>
      <c r="L48" s="97"/>
      <c r="M48" s="97"/>
      <c r="N48" s="97"/>
      <c r="O48" s="97"/>
      <c r="P48" s="97"/>
    </row>
    <row r="49" spans="3:16" ht="18.600000000000001">
      <c r="C49" s="312"/>
      <c r="D49" s="312"/>
      <c r="E49" s="312"/>
      <c r="F49" s="312"/>
      <c r="G49" s="312"/>
      <c r="H49" s="97"/>
      <c r="I49" s="97"/>
      <c r="J49" s="97"/>
      <c r="K49" s="97"/>
      <c r="L49" s="97"/>
      <c r="M49" s="97"/>
      <c r="N49" s="97"/>
      <c r="O49" s="97"/>
      <c r="P49" s="97"/>
    </row>
    <row r="50" spans="3:16" ht="18.600000000000001">
      <c r="C50" s="105" t="s">
        <v>637</v>
      </c>
      <c r="D50" s="105"/>
      <c r="E50" s="105"/>
      <c r="F50" s="105"/>
      <c r="G50" s="105"/>
      <c r="H50" s="105"/>
      <c r="I50" s="105"/>
      <c r="J50" s="105"/>
      <c r="K50" s="105"/>
      <c r="L50" s="105"/>
      <c r="M50" s="105"/>
      <c r="N50" s="105"/>
      <c r="O50" s="97"/>
      <c r="P50" s="97"/>
    </row>
    <row r="51" spans="3:16" ht="18.600000000000001">
      <c r="H51" s="97"/>
      <c r="I51" s="97"/>
      <c r="J51" s="97"/>
      <c r="K51" s="97"/>
      <c r="L51" s="97"/>
      <c r="M51" s="97"/>
      <c r="N51" s="97"/>
      <c r="O51" s="97"/>
      <c r="P51" s="97"/>
    </row>
    <row r="52" spans="3:16" ht="18.600000000000001">
      <c r="C52" s="137" t="s">
        <v>638</v>
      </c>
      <c r="D52" s="461"/>
      <c r="E52" s="461"/>
      <c r="F52" s="461"/>
      <c r="G52" s="461"/>
      <c r="H52" s="97"/>
      <c r="I52" s="97"/>
      <c r="J52" s="97"/>
      <c r="K52" s="97"/>
      <c r="L52" s="97"/>
      <c r="M52" s="97"/>
      <c r="N52" s="97"/>
      <c r="O52" s="97"/>
      <c r="P52" s="97"/>
    </row>
    <row r="53" spans="3:16" ht="18.600000000000001">
      <c r="C53" s="312"/>
      <c r="D53" s="312"/>
      <c r="E53" s="312"/>
      <c r="F53" s="312"/>
      <c r="G53" s="312"/>
      <c r="H53" s="97"/>
      <c r="I53" s="97"/>
      <c r="J53" s="97"/>
      <c r="K53" s="97"/>
      <c r="L53" s="97"/>
      <c r="M53" s="97"/>
      <c r="N53" s="97"/>
      <c r="O53" s="97"/>
      <c r="P53" s="97"/>
    </row>
    <row r="54" spans="3:16" ht="18.600000000000001">
      <c r="C54" s="105" t="s">
        <v>639</v>
      </c>
      <c r="D54" s="105"/>
      <c r="E54" s="105"/>
      <c r="F54" s="105"/>
      <c r="G54" s="105"/>
      <c r="H54" s="105"/>
      <c r="I54" s="105"/>
      <c r="J54" s="105"/>
      <c r="K54" s="105"/>
      <c r="L54" s="105"/>
      <c r="M54" s="105"/>
      <c r="N54" s="105"/>
      <c r="O54" s="97"/>
      <c r="P54" s="97"/>
    </row>
    <row r="55" spans="3:16" ht="18.600000000000001">
      <c r="H55" s="97"/>
      <c r="I55" s="97"/>
      <c r="J55" s="97"/>
      <c r="K55" s="97"/>
      <c r="L55" s="97"/>
      <c r="M55" s="97"/>
      <c r="N55" s="97"/>
      <c r="O55" s="97"/>
      <c r="P55" s="97"/>
    </row>
    <row r="56" spans="3:16" ht="18.600000000000001">
      <c r="C56" s="137" t="s">
        <v>640</v>
      </c>
      <c r="D56" s="461"/>
      <c r="E56" s="461"/>
      <c r="F56" s="461"/>
      <c r="G56" s="461"/>
      <c r="H56" s="97"/>
      <c r="I56" s="97"/>
      <c r="J56" s="97"/>
      <c r="K56" s="97"/>
      <c r="L56" s="97"/>
      <c r="M56" s="97"/>
      <c r="N56" s="97"/>
      <c r="O56" s="97"/>
      <c r="P56" s="97"/>
    </row>
    <row r="57" spans="3:16" ht="18.600000000000001">
      <c r="C57" s="312"/>
      <c r="D57" s="312"/>
      <c r="E57" s="312"/>
      <c r="F57" s="312"/>
      <c r="G57" s="312"/>
      <c r="H57" s="97"/>
      <c r="I57" s="97"/>
      <c r="J57" s="97"/>
      <c r="K57" s="97"/>
      <c r="L57" s="97"/>
      <c r="M57" s="97"/>
      <c r="N57" s="97"/>
      <c r="O57" s="97"/>
      <c r="P57" s="97"/>
    </row>
    <row r="58" spans="3:16" ht="18.600000000000001">
      <c r="C58" s="105" t="s">
        <v>641</v>
      </c>
      <c r="D58" s="105"/>
      <c r="E58" s="105"/>
      <c r="F58" s="105"/>
      <c r="G58" s="105"/>
      <c r="H58" s="105"/>
      <c r="I58" s="105"/>
      <c r="J58" s="105"/>
      <c r="K58" s="105"/>
      <c r="L58" s="105"/>
      <c r="M58" s="105"/>
      <c r="N58" s="105"/>
      <c r="O58" s="97"/>
      <c r="P58" s="97"/>
    </row>
    <row r="59" spans="3:16" ht="18.600000000000001">
      <c r="H59" s="97"/>
      <c r="I59" s="97"/>
      <c r="J59" s="97"/>
      <c r="K59" s="97"/>
      <c r="L59" s="97"/>
      <c r="M59" s="97"/>
      <c r="N59" s="97"/>
      <c r="O59" s="97"/>
      <c r="P59" s="97"/>
    </row>
    <row r="60" spans="3:16" ht="18.600000000000001">
      <c r="C60" s="137" t="s">
        <v>642</v>
      </c>
      <c r="D60" s="461"/>
      <c r="E60" s="461"/>
      <c r="F60" s="461"/>
      <c r="G60" s="461"/>
      <c r="H60" s="97"/>
      <c r="I60" s="97"/>
      <c r="J60" s="97"/>
      <c r="K60" s="97"/>
      <c r="L60" s="97"/>
      <c r="M60" s="97"/>
      <c r="N60" s="97"/>
      <c r="O60" s="97"/>
      <c r="P60" s="97"/>
    </row>
    <row r="61" spans="3:16" ht="18.600000000000001">
      <c r="C61" s="312"/>
      <c r="D61" s="312"/>
      <c r="E61" s="312"/>
      <c r="F61" s="312"/>
      <c r="G61" s="312"/>
      <c r="H61" s="97"/>
      <c r="I61" s="97"/>
      <c r="J61" s="97"/>
      <c r="K61" s="97"/>
      <c r="L61" s="97"/>
      <c r="M61" s="97"/>
      <c r="N61" s="97"/>
      <c r="O61" s="97"/>
      <c r="P61" s="97"/>
    </row>
    <row r="62" spans="3:16" ht="18.600000000000001">
      <c r="C62" s="105" t="s">
        <v>643</v>
      </c>
      <c r="D62" s="105"/>
      <c r="E62" s="105"/>
      <c r="F62" s="105"/>
      <c r="G62" s="105"/>
      <c r="H62" s="105"/>
      <c r="I62" s="105"/>
      <c r="J62" s="105"/>
      <c r="K62" s="105"/>
      <c r="L62" s="105"/>
      <c r="M62" s="105"/>
      <c r="N62" s="105"/>
      <c r="O62" s="97"/>
      <c r="P62" s="97"/>
    </row>
    <row r="63" spans="3:16" ht="18.600000000000001">
      <c r="H63" s="97"/>
      <c r="I63" s="97"/>
      <c r="J63" s="97"/>
      <c r="K63" s="97"/>
      <c r="L63" s="97"/>
      <c r="M63" s="97"/>
      <c r="N63" s="97"/>
      <c r="O63" s="97"/>
      <c r="P63" s="97"/>
    </row>
    <row r="64" spans="3:16" ht="18.600000000000001">
      <c r="C64" s="137" t="s">
        <v>644</v>
      </c>
      <c r="D64" s="461"/>
      <c r="E64" s="461"/>
      <c r="F64" s="461"/>
      <c r="G64" s="461"/>
      <c r="H64" s="97"/>
      <c r="I64" s="97"/>
      <c r="J64" s="97"/>
      <c r="K64" s="97"/>
      <c r="L64" s="97"/>
      <c r="M64" s="97"/>
      <c r="N64" s="97"/>
      <c r="O64" s="97"/>
      <c r="P64" s="97"/>
    </row>
    <row r="65" spans="3:16" ht="18.600000000000001">
      <c r="C65" s="312"/>
      <c r="D65" s="312"/>
      <c r="E65" s="312"/>
      <c r="F65" s="312"/>
      <c r="G65" s="312"/>
      <c r="H65" s="97"/>
      <c r="I65" s="97"/>
      <c r="J65" s="97"/>
      <c r="K65" s="97"/>
      <c r="L65" s="97"/>
      <c r="M65" s="97"/>
      <c r="N65" s="97"/>
      <c r="O65" s="97"/>
      <c r="P65" s="97"/>
    </row>
    <row r="66" spans="3:16" ht="18.600000000000001">
      <c r="C66" s="105" t="s">
        <v>645</v>
      </c>
      <c r="D66" s="105"/>
      <c r="E66" s="105"/>
      <c r="F66" s="105"/>
      <c r="G66" s="105"/>
      <c r="H66" s="105"/>
      <c r="I66" s="105"/>
      <c r="J66" s="105"/>
      <c r="K66" s="105"/>
      <c r="L66" s="105"/>
      <c r="M66" s="105"/>
      <c r="N66" s="105"/>
      <c r="O66" s="97"/>
      <c r="P66" s="97"/>
    </row>
    <row r="67" spans="3:16" ht="18.600000000000001">
      <c r="H67" s="97"/>
      <c r="I67" s="97"/>
      <c r="J67" s="97"/>
      <c r="K67" s="97"/>
      <c r="L67" s="97"/>
      <c r="M67" s="97"/>
      <c r="N67" s="97"/>
      <c r="O67" s="97"/>
      <c r="P67" s="97"/>
    </row>
    <row r="68" spans="3:16" ht="18.600000000000001">
      <c r="C68" s="137" t="s">
        <v>646</v>
      </c>
      <c r="D68" s="461"/>
      <c r="E68" s="461"/>
      <c r="F68" s="461"/>
      <c r="G68" s="461"/>
      <c r="H68" s="97"/>
      <c r="I68" s="97"/>
      <c r="J68" s="97"/>
      <c r="K68" s="97"/>
      <c r="L68" s="97"/>
      <c r="M68" s="97"/>
      <c r="N68" s="97"/>
      <c r="O68" s="97"/>
      <c r="P68" s="97"/>
    </row>
    <row r="69" spans="3:16" ht="18.600000000000001">
      <c r="C69" s="312"/>
      <c r="D69" s="312"/>
      <c r="E69" s="312"/>
      <c r="F69" s="312"/>
      <c r="G69" s="312"/>
      <c r="H69" s="97"/>
      <c r="I69" s="97"/>
      <c r="J69" s="97"/>
      <c r="K69" s="97"/>
      <c r="L69" s="97"/>
      <c r="M69" s="97"/>
      <c r="N69" s="97"/>
      <c r="O69" s="97"/>
      <c r="P69" s="97"/>
    </row>
    <row r="70" spans="3:16" ht="18.600000000000001">
      <c r="C70" s="105" t="s">
        <v>647</v>
      </c>
      <c r="D70" s="105"/>
      <c r="E70" s="105"/>
      <c r="F70" s="105"/>
      <c r="G70" s="105"/>
      <c r="H70" s="105"/>
      <c r="I70" s="105"/>
      <c r="J70" s="105"/>
      <c r="K70" s="105"/>
      <c r="L70" s="105"/>
      <c r="M70" s="105"/>
      <c r="N70" s="105"/>
      <c r="O70" s="97"/>
      <c r="P70" s="97"/>
    </row>
    <row r="71" spans="3:16" ht="18.600000000000001">
      <c r="H71" s="97"/>
      <c r="I71" s="97"/>
      <c r="J71" s="97"/>
      <c r="K71" s="97"/>
      <c r="L71" s="97"/>
      <c r="M71" s="97"/>
      <c r="N71" s="97"/>
      <c r="O71" s="97"/>
      <c r="P71" s="97"/>
    </row>
    <row r="72" spans="3:16" ht="18.600000000000001">
      <c r="C72" s="137" t="s">
        <v>648</v>
      </c>
      <c r="D72" s="461"/>
      <c r="E72" s="461"/>
      <c r="F72" s="461"/>
      <c r="G72" s="461"/>
      <c r="H72" s="97"/>
      <c r="I72" s="97"/>
      <c r="J72" s="97"/>
      <c r="K72" s="97"/>
      <c r="L72" s="97"/>
      <c r="M72" s="97"/>
      <c r="N72" s="97"/>
      <c r="O72" s="97"/>
      <c r="P72" s="97"/>
    </row>
    <row r="73" spans="3:16" ht="18.600000000000001">
      <c r="C73" s="312"/>
      <c r="D73" s="312"/>
      <c r="E73" s="312"/>
      <c r="F73" s="312"/>
      <c r="G73" s="312"/>
      <c r="H73" s="97"/>
      <c r="I73" s="97"/>
      <c r="J73" s="97"/>
      <c r="K73" s="97"/>
      <c r="L73" s="97"/>
      <c r="M73" s="97"/>
      <c r="N73" s="97"/>
      <c r="O73" s="97"/>
      <c r="P73" s="97"/>
    </row>
    <row r="74" spans="3:16" ht="18.600000000000001">
      <c r="C74" s="105" t="s">
        <v>649</v>
      </c>
      <c r="D74" s="105"/>
      <c r="E74" s="105"/>
      <c r="F74" s="105"/>
      <c r="G74" s="105"/>
      <c r="H74" s="105"/>
      <c r="I74" s="105"/>
      <c r="J74" s="105"/>
      <c r="K74" s="105"/>
      <c r="L74" s="105"/>
      <c r="M74" s="105"/>
      <c r="N74" s="105"/>
      <c r="O74" s="97"/>
      <c r="P74" s="97"/>
    </row>
    <row r="75" spans="3:16" ht="18.600000000000001">
      <c r="H75" s="97"/>
      <c r="I75" s="97"/>
      <c r="J75" s="97"/>
      <c r="K75" s="97"/>
      <c r="L75" s="97"/>
      <c r="M75" s="97"/>
      <c r="N75" s="97"/>
      <c r="O75" s="97"/>
      <c r="P75" s="97"/>
    </row>
    <row r="76" spans="3:16" ht="18.600000000000001">
      <c r="C76" s="137" t="s">
        <v>650</v>
      </c>
      <c r="D76" s="461"/>
      <c r="E76" s="461"/>
      <c r="F76" s="461"/>
      <c r="G76" s="461"/>
      <c r="H76" s="97"/>
      <c r="I76" s="97"/>
      <c r="J76" s="97"/>
      <c r="K76" s="97"/>
      <c r="L76" s="97"/>
      <c r="M76" s="97"/>
      <c r="N76" s="97"/>
      <c r="O76" s="97"/>
      <c r="P76" s="97"/>
    </row>
    <row r="77" spans="3:16" ht="18.600000000000001">
      <c r="C77" s="312"/>
      <c r="D77" s="312"/>
      <c r="E77" s="312"/>
      <c r="F77" s="312"/>
      <c r="G77" s="312"/>
      <c r="H77" s="97"/>
      <c r="I77" s="97"/>
      <c r="J77" s="97"/>
      <c r="K77" s="97"/>
      <c r="L77" s="97"/>
      <c r="M77" s="97"/>
      <c r="N77" s="97"/>
      <c r="O77" s="97"/>
      <c r="P77" s="97"/>
    </row>
    <row r="78" spans="3:16" ht="18.600000000000001">
      <c r="C78" s="105" t="s">
        <v>651</v>
      </c>
      <c r="D78" s="105"/>
      <c r="E78" s="105"/>
      <c r="F78" s="105"/>
      <c r="G78" s="105"/>
      <c r="H78" s="105"/>
      <c r="I78" s="105"/>
      <c r="J78" s="105"/>
      <c r="K78" s="105"/>
      <c r="L78" s="105"/>
      <c r="M78" s="105"/>
      <c r="N78" s="105"/>
      <c r="O78" s="97"/>
      <c r="P78" s="97"/>
    </row>
    <row r="79" spans="3:16" ht="18.600000000000001">
      <c r="H79" s="97"/>
      <c r="I79" s="97"/>
      <c r="J79" s="97"/>
      <c r="K79" s="97"/>
      <c r="L79" s="97"/>
      <c r="M79" s="97"/>
      <c r="N79" s="97"/>
      <c r="O79" s="97"/>
      <c r="P79" s="97"/>
    </row>
    <row r="80" spans="3:16" ht="18.600000000000001">
      <c r="C80" s="137" t="s">
        <v>652</v>
      </c>
      <c r="D80" s="461"/>
      <c r="E80" s="461"/>
      <c r="F80" s="461"/>
      <c r="G80" s="461"/>
      <c r="H80" s="97"/>
      <c r="I80" s="97"/>
      <c r="J80" s="97"/>
      <c r="K80" s="97"/>
      <c r="L80" s="97"/>
      <c r="M80" s="97"/>
      <c r="N80" s="97"/>
      <c r="O80" s="97"/>
      <c r="P80" s="97"/>
    </row>
    <row r="81" spans="3:19" ht="18.600000000000001">
      <c r="C81" s="312"/>
      <c r="D81" s="312"/>
      <c r="E81" s="312"/>
      <c r="F81" s="312"/>
      <c r="G81" s="312"/>
      <c r="H81" s="97"/>
      <c r="I81" s="97"/>
      <c r="J81" s="97"/>
      <c r="K81" s="97"/>
      <c r="L81" s="97"/>
      <c r="M81" s="97"/>
      <c r="N81" s="97"/>
      <c r="O81" s="97"/>
      <c r="P81" s="97"/>
    </row>
    <row r="82" spans="3:19" ht="18.600000000000001">
      <c r="C82" s="105" t="s">
        <v>653</v>
      </c>
      <c r="D82" s="105"/>
      <c r="E82" s="105"/>
      <c r="F82" s="105"/>
      <c r="G82" s="105"/>
      <c r="H82" s="105"/>
      <c r="I82" s="105"/>
      <c r="J82" s="105"/>
      <c r="K82" s="105"/>
      <c r="L82" s="105"/>
      <c r="M82" s="105"/>
      <c r="N82" s="105"/>
      <c r="O82" s="97"/>
      <c r="P82" s="97"/>
    </row>
    <row r="83" spans="3:19" ht="18.600000000000001">
      <c r="H83" s="97"/>
      <c r="I83" s="97"/>
      <c r="J83" s="97"/>
      <c r="K83" s="97"/>
      <c r="L83" s="97"/>
      <c r="M83" s="97"/>
      <c r="N83" s="97"/>
      <c r="O83" s="97"/>
      <c r="P83" s="97"/>
    </row>
    <row r="84" spans="3:19" ht="18.600000000000001" customHeight="1">
      <c r="C84" s="532" t="s">
        <v>654</v>
      </c>
      <c r="D84" s="532"/>
      <c r="E84" s="532"/>
      <c r="F84" s="532"/>
      <c r="G84" s="532"/>
      <c r="H84" s="532"/>
      <c r="I84" s="532"/>
      <c r="J84" s="532"/>
      <c r="K84" s="532"/>
      <c r="L84" s="532"/>
      <c r="M84" s="532"/>
      <c r="N84" s="532"/>
      <c r="O84" s="97"/>
      <c r="P84" s="97"/>
    </row>
    <row r="85" spans="3:19" ht="23.1" customHeight="1">
      <c r="C85" s="532"/>
      <c r="D85" s="532"/>
      <c r="E85" s="532"/>
      <c r="F85" s="532"/>
      <c r="G85" s="532"/>
      <c r="H85" s="532"/>
      <c r="I85" s="532"/>
      <c r="J85" s="532"/>
      <c r="K85" s="532"/>
      <c r="L85" s="532"/>
      <c r="M85" s="532"/>
      <c r="N85" s="532"/>
      <c r="O85" s="97"/>
      <c r="P85" s="97"/>
    </row>
    <row r="86" spans="3:19" ht="78" customHeight="1">
      <c r="C86" s="532"/>
      <c r="D86" s="532"/>
      <c r="E86" s="532"/>
      <c r="F86" s="532"/>
      <c r="G86" s="532"/>
      <c r="H86" s="532"/>
      <c r="I86" s="532"/>
      <c r="J86" s="532"/>
      <c r="K86" s="532"/>
      <c r="L86" s="532"/>
      <c r="M86" s="532"/>
      <c r="N86" s="532"/>
      <c r="O86" s="97"/>
      <c r="P86" s="97"/>
    </row>
    <row r="87" spans="3:19" ht="229.5" customHeight="1">
      <c r="C87" s="532"/>
      <c r="D87" s="532"/>
      <c r="E87" s="532"/>
      <c r="F87" s="532"/>
      <c r="G87" s="532"/>
      <c r="H87" s="532"/>
      <c r="I87" s="532"/>
      <c r="J87" s="532"/>
      <c r="K87" s="532"/>
      <c r="L87" s="532"/>
      <c r="M87" s="532"/>
      <c r="N87" s="532"/>
      <c r="O87" s="97"/>
      <c r="P87" s="97"/>
    </row>
    <row r="88" spans="3:19" ht="18.600000000000001">
      <c r="C88" s="339" t="s">
        <v>655</v>
      </c>
      <c r="D88" s="339"/>
      <c r="E88" s="339"/>
      <c r="F88" s="339"/>
      <c r="G88" s="339"/>
      <c r="H88" s="339"/>
      <c r="I88" s="339"/>
      <c r="J88" s="339"/>
      <c r="K88" s="339"/>
      <c r="L88" s="339"/>
      <c r="M88" s="339"/>
      <c r="N88" s="339"/>
      <c r="O88" s="97"/>
      <c r="P88" s="97"/>
    </row>
    <row r="89" spans="3:19" ht="18.600000000000001">
      <c r="C89" s="334"/>
      <c r="D89" s="334"/>
      <c r="E89" s="334"/>
      <c r="F89" s="334"/>
      <c r="G89" s="334"/>
      <c r="H89" s="366"/>
      <c r="I89" s="366"/>
      <c r="J89" s="366"/>
      <c r="K89" s="366"/>
      <c r="L89" s="366"/>
      <c r="M89" s="366"/>
      <c r="N89" s="366"/>
      <c r="O89" s="97"/>
      <c r="P89" s="97"/>
    </row>
    <row r="90" spans="3:19" ht="18.600000000000001" customHeight="1">
      <c r="C90" s="532" t="s">
        <v>656</v>
      </c>
      <c r="D90" s="532"/>
      <c r="E90" s="532"/>
      <c r="F90" s="532"/>
      <c r="G90" s="532"/>
      <c r="H90" s="532"/>
      <c r="I90" s="532"/>
      <c r="J90" s="532"/>
      <c r="K90" s="532"/>
      <c r="L90" s="532"/>
      <c r="M90" s="532"/>
      <c r="N90" s="532"/>
      <c r="O90" s="97"/>
      <c r="P90" s="97"/>
    </row>
    <row r="91" spans="3:19" ht="18.600000000000001">
      <c r="C91" s="532"/>
      <c r="D91" s="532"/>
      <c r="E91" s="532"/>
      <c r="F91" s="532"/>
      <c r="G91" s="532"/>
      <c r="H91" s="532"/>
      <c r="I91" s="532"/>
      <c r="J91" s="532"/>
      <c r="K91" s="532"/>
      <c r="L91" s="532"/>
      <c r="M91" s="532"/>
      <c r="N91" s="532"/>
      <c r="O91" s="97"/>
      <c r="P91" s="97"/>
    </row>
    <row r="92" spans="3:19" ht="18.600000000000001">
      <c r="C92" s="532"/>
      <c r="D92" s="532"/>
      <c r="E92" s="532"/>
      <c r="F92" s="532"/>
      <c r="G92" s="532"/>
      <c r="H92" s="532"/>
      <c r="I92" s="532"/>
      <c r="J92" s="532"/>
      <c r="K92" s="532"/>
      <c r="L92" s="532"/>
      <c r="M92" s="532"/>
      <c r="N92" s="532"/>
      <c r="O92" s="97"/>
      <c r="P92" s="97"/>
    </row>
    <row r="93" spans="3:19" ht="18.600000000000001">
      <c r="C93" s="532"/>
      <c r="D93" s="532"/>
      <c r="E93" s="532"/>
      <c r="F93" s="532"/>
      <c r="G93" s="532"/>
      <c r="H93" s="532"/>
      <c r="I93" s="532"/>
      <c r="J93" s="532"/>
      <c r="K93" s="532"/>
      <c r="L93" s="532"/>
      <c r="M93" s="532"/>
      <c r="N93" s="532"/>
      <c r="O93" s="97"/>
      <c r="P93" s="97"/>
    </row>
    <row r="94" spans="3:19" ht="373.5" customHeight="1">
      <c r="C94" s="532"/>
      <c r="D94" s="532"/>
      <c r="E94" s="532"/>
      <c r="F94" s="532"/>
      <c r="G94" s="532"/>
      <c r="H94" s="532"/>
      <c r="I94" s="532"/>
      <c r="J94" s="532"/>
      <c r="K94" s="532"/>
      <c r="L94" s="532"/>
      <c r="M94" s="532"/>
      <c r="N94" s="532"/>
      <c r="O94" s="97"/>
      <c r="P94" s="97"/>
      <c r="S94" s="334"/>
    </row>
    <row r="95" spans="3:19" ht="409.6" customHeight="1">
      <c r="C95" s="532"/>
      <c r="D95" s="532"/>
      <c r="E95" s="532"/>
      <c r="F95" s="532"/>
      <c r="G95" s="532"/>
      <c r="H95" s="532"/>
      <c r="I95" s="532"/>
      <c r="J95" s="532"/>
      <c r="K95" s="532"/>
      <c r="L95" s="532"/>
      <c r="M95" s="532"/>
      <c r="N95" s="532"/>
      <c r="O95" s="97"/>
      <c r="P95" s="97"/>
    </row>
    <row r="96" spans="3:19" ht="18.600000000000001">
      <c r="C96" s="532"/>
      <c r="D96" s="532"/>
      <c r="E96" s="532"/>
      <c r="F96" s="532"/>
      <c r="G96" s="532"/>
      <c r="H96" s="532"/>
      <c r="I96" s="532"/>
      <c r="J96" s="532"/>
      <c r="K96" s="532"/>
      <c r="L96" s="532"/>
      <c r="M96" s="532"/>
      <c r="N96" s="532"/>
      <c r="O96" s="97"/>
      <c r="P96" s="97"/>
    </row>
    <row r="97" spans="3:16" ht="18.600000000000001">
      <c r="C97" s="105" t="s">
        <v>657</v>
      </c>
      <c r="D97" s="105"/>
      <c r="E97" s="105"/>
      <c r="F97" s="105"/>
      <c r="G97" s="105"/>
      <c r="H97" s="105"/>
      <c r="I97" s="105"/>
      <c r="J97" s="105"/>
      <c r="K97" s="105"/>
      <c r="L97" s="105"/>
      <c r="M97" s="105"/>
      <c r="N97" s="105"/>
      <c r="O97" s="104"/>
      <c r="P97" s="97"/>
    </row>
    <row r="98" spans="3:16" ht="409.5" customHeight="1">
      <c r="C98" s="521" t="s">
        <v>658</v>
      </c>
      <c r="D98" s="521"/>
      <c r="E98" s="521"/>
      <c r="F98" s="521"/>
      <c r="G98" s="521"/>
      <c r="H98" s="521"/>
      <c r="I98" s="521"/>
      <c r="J98" s="521"/>
      <c r="K98" s="521"/>
      <c r="L98" s="521"/>
      <c r="M98" s="521"/>
      <c r="N98" s="521"/>
      <c r="P98" s="97"/>
    </row>
    <row r="99" spans="3:16" ht="375" customHeight="1">
      <c r="C99" s="532"/>
      <c r="D99" s="532"/>
      <c r="E99" s="532"/>
      <c r="F99" s="532"/>
      <c r="G99" s="532"/>
      <c r="H99" s="532"/>
      <c r="I99" s="532"/>
      <c r="J99" s="532"/>
      <c r="K99" s="532"/>
      <c r="L99" s="532"/>
      <c r="M99" s="532"/>
      <c r="N99" s="532"/>
      <c r="P99" s="97"/>
    </row>
    <row r="100" spans="3:16" ht="18.600000000000001">
      <c r="C100" s="137" t="s">
        <v>659</v>
      </c>
      <c r="D100" s="461"/>
      <c r="E100" s="461"/>
      <c r="F100" s="461"/>
      <c r="G100" s="461"/>
      <c r="H100" s="97"/>
      <c r="I100" s="97"/>
      <c r="J100" s="97"/>
      <c r="K100" s="97"/>
      <c r="L100" s="97"/>
      <c r="M100" s="97"/>
      <c r="N100" s="97"/>
      <c r="O100" s="97"/>
      <c r="P100" s="97"/>
    </row>
    <row r="101" spans="3:16" ht="18.600000000000001">
      <c r="C101" s="312"/>
      <c r="D101" s="312"/>
      <c r="E101" s="312"/>
      <c r="F101" s="312"/>
      <c r="G101" s="312"/>
      <c r="H101" s="97"/>
      <c r="I101" s="97"/>
      <c r="J101" s="97"/>
      <c r="K101" s="97"/>
      <c r="L101" s="97"/>
      <c r="M101" s="97"/>
      <c r="N101" s="97"/>
      <c r="O101" s="97"/>
      <c r="P101" s="97"/>
    </row>
    <row r="102" spans="3:16" ht="18.600000000000001">
      <c r="C102" s="105" t="s">
        <v>660</v>
      </c>
      <c r="D102" s="105"/>
      <c r="E102" s="105"/>
      <c r="F102" s="105"/>
      <c r="G102" s="105"/>
      <c r="H102" s="105"/>
      <c r="I102" s="105"/>
      <c r="J102" s="105"/>
      <c r="K102" s="105"/>
      <c r="L102" s="105"/>
      <c r="M102" s="105"/>
      <c r="N102" s="105"/>
      <c r="O102" s="97"/>
      <c r="P102" s="97"/>
    </row>
    <row r="103" spans="3:16" ht="409.6" customHeight="1">
      <c r="C103" s="521" t="s">
        <v>661</v>
      </c>
      <c r="D103" s="521"/>
      <c r="E103" s="521"/>
      <c r="F103" s="521"/>
      <c r="G103" s="521"/>
      <c r="H103" s="521"/>
      <c r="I103" s="521"/>
      <c r="J103" s="521"/>
      <c r="K103" s="521"/>
      <c r="L103" s="521"/>
      <c r="M103" s="521"/>
      <c r="N103" s="521"/>
      <c r="O103" s="97"/>
      <c r="P103" s="97"/>
    </row>
    <row r="104" spans="3:16" ht="320.45" customHeight="1">
      <c r="C104" s="532"/>
      <c r="D104" s="532"/>
      <c r="E104" s="532"/>
      <c r="F104" s="532"/>
      <c r="G104" s="532"/>
      <c r="H104" s="532"/>
      <c r="I104" s="532"/>
      <c r="J104" s="532"/>
      <c r="K104" s="532"/>
      <c r="L104" s="532"/>
      <c r="M104" s="532"/>
      <c r="N104" s="532"/>
      <c r="O104" s="97"/>
      <c r="P104" s="97"/>
    </row>
    <row r="105" spans="3:16" ht="18.600000000000001">
      <c r="C105" s="137" t="s">
        <v>662</v>
      </c>
      <c r="D105" s="461"/>
      <c r="E105" s="461"/>
      <c r="F105" s="461"/>
      <c r="G105" s="461"/>
      <c r="H105" s="97"/>
      <c r="I105" s="97"/>
      <c r="J105" s="97"/>
      <c r="K105" s="97"/>
      <c r="L105" s="97"/>
      <c r="M105" s="97"/>
      <c r="N105" s="97"/>
      <c r="O105" s="97"/>
      <c r="P105" s="97"/>
    </row>
    <row r="106" spans="3:16" ht="18.600000000000001">
      <c r="C106" s="312"/>
      <c r="D106" s="312"/>
      <c r="E106" s="312"/>
      <c r="F106" s="312"/>
      <c r="G106" s="312"/>
      <c r="H106" s="97"/>
      <c r="I106" s="97"/>
      <c r="J106" s="97"/>
      <c r="K106" s="97"/>
      <c r="L106" s="97"/>
      <c r="M106" s="97"/>
      <c r="N106" s="97"/>
      <c r="O106" s="97"/>
      <c r="P106" s="97"/>
    </row>
    <row r="107" spans="3:16" ht="18.600000000000001">
      <c r="C107" s="105" t="s">
        <v>663</v>
      </c>
      <c r="D107" s="105"/>
      <c r="E107" s="105"/>
      <c r="F107" s="105"/>
      <c r="G107" s="105"/>
      <c r="H107" s="105"/>
      <c r="I107" s="105"/>
      <c r="J107" s="105"/>
      <c r="K107" s="105"/>
      <c r="L107" s="105"/>
      <c r="M107" s="105"/>
      <c r="N107" s="105"/>
      <c r="O107" s="97"/>
      <c r="P107" s="97"/>
    </row>
    <row r="108" spans="3:16" ht="363.6" customHeight="1">
      <c r="C108" s="521" t="s">
        <v>664</v>
      </c>
      <c r="D108" s="521"/>
      <c r="E108" s="521"/>
      <c r="F108" s="521"/>
      <c r="G108" s="521"/>
      <c r="H108" s="521"/>
      <c r="I108" s="521"/>
      <c r="J108" s="521"/>
      <c r="K108" s="521"/>
      <c r="L108" s="521"/>
      <c r="M108" s="521"/>
      <c r="N108" s="521"/>
      <c r="O108" s="97"/>
      <c r="P108" s="97"/>
    </row>
    <row r="109" spans="3:16" ht="18.600000000000001">
      <c r="C109" s="137" t="s">
        <v>665</v>
      </c>
      <c r="D109" s="461"/>
      <c r="E109" s="461"/>
      <c r="F109" s="461"/>
      <c r="G109" s="461"/>
      <c r="H109" s="97"/>
      <c r="I109" s="97"/>
      <c r="J109" s="97"/>
      <c r="K109" s="97"/>
      <c r="L109" s="97"/>
      <c r="M109" s="97"/>
      <c r="N109" s="97"/>
      <c r="O109" s="97"/>
      <c r="P109" s="97"/>
    </row>
    <row r="110" spans="3:16" ht="18.600000000000001">
      <c r="C110" s="312"/>
      <c r="D110" s="312"/>
      <c r="E110" s="312"/>
      <c r="F110" s="312"/>
      <c r="G110" s="312"/>
      <c r="H110" s="97"/>
      <c r="I110" s="97"/>
      <c r="J110" s="97"/>
      <c r="K110" s="97"/>
      <c r="L110" s="97"/>
      <c r="M110" s="97"/>
      <c r="N110" s="97"/>
      <c r="O110" s="97"/>
      <c r="P110" s="97"/>
    </row>
    <row r="111" spans="3:16" ht="18.600000000000001">
      <c r="C111" s="105" t="s">
        <v>666</v>
      </c>
      <c r="D111" s="105"/>
      <c r="E111" s="105"/>
      <c r="F111" s="105"/>
      <c r="G111" s="105"/>
      <c r="H111" s="105"/>
      <c r="I111" s="105"/>
      <c r="J111" s="105"/>
      <c r="K111" s="105"/>
      <c r="L111" s="105"/>
      <c r="M111" s="105"/>
      <c r="N111" s="105"/>
      <c r="O111" s="97"/>
      <c r="P111" s="97"/>
    </row>
    <row r="112" spans="3:16" ht="18.600000000000001">
      <c r="H112" s="97"/>
      <c r="I112" s="97"/>
      <c r="J112" s="97"/>
      <c r="K112" s="97"/>
      <c r="L112" s="97"/>
      <c r="M112" s="97"/>
      <c r="N112" s="97"/>
      <c r="O112" s="97"/>
      <c r="P112" s="97"/>
    </row>
    <row r="113" spans="3:14" ht="14.45" customHeight="1">
      <c r="C113" s="532" t="s">
        <v>667</v>
      </c>
      <c r="D113" s="532"/>
      <c r="E113" s="532"/>
      <c r="F113" s="532"/>
      <c r="G113" s="532"/>
      <c r="H113" s="532"/>
      <c r="I113" s="532"/>
      <c r="J113" s="532"/>
      <c r="K113" s="532"/>
      <c r="L113" s="532"/>
      <c r="M113" s="532"/>
      <c r="N113" s="532"/>
    </row>
    <row r="114" spans="3:14">
      <c r="C114" s="532"/>
      <c r="D114" s="532"/>
      <c r="E114" s="532"/>
      <c r="F114" s="532"/>
      <c r="G114" s="532"/>
      <c r="H114" s="532"/>
      <c r="I114" s="532"/>
      <c r="J114" s="532"/>
      <c r="K114" s="532"/>
      <c r="L114" s="532"/>
      <c r="M114" s="532"/>
      <c r="N114" s="532"/>
    </row>
    <row r="115" spans="3:14">
      <c r="C115" s="532"/>
      <c r="D115" s="532"/>
      <c r="E115" s="532"/>
      <c r="F115" s="532"/>
      <c r="G115" s="532"/>
      <c r="H115" s="532"/>
      <c r="I115" s="532"/>
      <c r="J115" s="532"/>
      <c r="K115" s="532"/>
      <c r="L115" s="532"/>
      <c r="M115" s="532"/>
      <c r="N115" s="532"/>
    </row>
    <row r="116" spans="3:14">
      <c r="C116" s="532"/>
      <c r="D116" s="532"/>
      <c r="E116" s="532"/>
      <c r="F116" s="532"/>
      <c r="G116" s="532"/>
      <c r="H116" s="532"/>
      <c r="I116" s="532"/>
      <c r="J116" s="532"/>
      <c r="K116" s="532"/>
      <c r="L116" s="532"/>
      <c r="M116" s="532"/>
      <c r="N116" s="532"/>
    </row>
    <row r="117" spans="3:14">
      <c r="C117" s="532"/>
      <c r="D117" s="532"/>
      <c r="E117" s="532"/>
      <c r="F117" s="532"/>
      <c r="G117" s="532"/>
      <c r="H117" s="532"/>
      <c r="I117" s="532"/>
      <c r="J117" s="532"/>
      <c r="K117" s="532"/>
      <c r="L117" s="532"/>
      <c r="M117" s="532"/>
      <c r="N117" s="532"/>
    </row>
    <row r="118" spans="3:14" ht="320.10000000000002" customHeight="1">
      <c r="C118" s="532"/>
      <c r="D118" s="532"/>
      <c r="E118" s="532"/>
      <c r="F118" s="532"/>
      <c r="G118" s="532"/>
      <c r="H118" s="532"/>
      <c r="I118" s="532"/>
      <c r="J118" s="532"/>
      <c r="K118" s="532"/>
      <c r="L118" s="532"/>
      <c r="M118" s="532"/>
      <c r="N118" s="532"/>
    </row>
    <row r="119" spans="3:14" ht="14.1" customHeight="1">
      <c r="C119" s="532"/>
      <c r="D119" s="532"/>
      <c r="E119" s="532"/>
      <c r="F119" s="532"/>
      <c r="G119" s="532"/>
      <c r="H119" s="532"/>
      <c r="I119" s="532"/>
      <c r="J119" s="532"/>
      <c r="K119" s="532"/>
      <c r="L119" s="532"/>
      <c r="M119" s="532"/>
      <c r="N119" s="532"/>
    </row>
    <row r="120" spans="3:14" ht="18.600000000000001">
      <c r="C120" s="105" t="s">
        <v>668</v>
      </c>
      <c r="D120" s="105"/>
      <c r="E120" s="105"/>
      <c r="F120" s="105"/>
      <c r="G120" s="105"/>
      <c r="H120" s="105"/>
      <c r="I120" s="105"/>
      <c r="J120" s="105"/>
      <c r="K120" s="105"/>
      <c r="L120" s="105"/>
      <c r="M120" s="105"/>
      <c r="N120" s="105"/>
    </row>
    <row r="121" spans="3:14" ht="409.5" customHeight="1">
      <c r="C121" s="489" t="s">
        <v>669</v>
      </c>
      <c r="D121" s="489"/>
      <c r="E121" s="489"/>
      <c r="F121" s="489"/>
      <c r="G121" s="489"/>
      <c r="H121" s="489"/>
      <c r="I121" s="489"/>
      <c r="J121" s="489"/>
      <c r="K121" s="489"/>
      <c r="L121" s="489"/>
      <c r="M121" s="489"/>
      <c r="N121" s="489"/>
    </row>
    <row r="122" spans="3:14" ht="409.5" customHeight="1">
      <c r="C122" s="484"/>
      <c r="D122" s="484"/>
      <c r="E122" s="484"/>
      <c r="F122" s="484"/>
      <c r="G122" s="484"/>
      <c r="H122" s="484"/>
      <c r="I122" s="484"/>
      <c r="J122" s="484"/>
      <c r="K122" s="484"/>
      <c r="L122" s="484"/>
      <c r="M122" s="484"/>
      <c r="N122" s="484"/>
    </row>
    <row r="123" spans="3:14" ht="144" customHeight="1">
      <c r="C123" s="484"/>
      <c r="D123" s="484"/>
      <c r="E123" s="484"/>
      <c r="F123" s="484"/>
      <c r="G123" s="484"/>
      <c r="H123" s="484"/>
      <c r="I123" s="484"/>
      <c r="J123" s="484"/>
      <c r="K123" s="484"/>
      <c r="L123" s="484"/>
      <c r="M123" s="484"/>
      <c r="N123" s="484"/>
    </row>
    <row r="124" spans="3:14" ht="18.600000000000001">
      <c r="C124" s="137" t="s">
        <v>670</v>
      </c>
      <c r="D124" s="461"/>
      <c r="E124" s="461"/>
      <c r="F124" s="461"/>
      <c r="G124" s="461"/>
      <c r="H124" s="97"/>
      <c r="I124" s="97"/>
      <c r="J124" s="97"/>
      <c r="K124" s="97"/>
      <c r="L124" s="97"/>
      <c r="M124" s="97"/>
      <c r="N124" s="97"/>
    </row>
    <row r="125" spans="3:14" ht="18.600000000000001">
      <c r="C125" s="312"/>
      <c r="D125" s="312"/>
      <c r="E125" s="312"/>
      <c r="F125" s="312"/>
      <c r="G125" s="312"/>
      <c r="H125" s="97"/>
      <c r="I125" s="97"/>
      <c r="J125" s="97"/>
      <c r="K125" s="97"/>
      <c r="L125" s="97"/>
      <c r="M125" s="97"/>
      <c r="N125" s="97"/>
    </row>
    <row r="126" spans="3:14" ht="18.600000000000001">
      <c r="C126" s="105" t="s">
        <v>671</v>
      </c>
      <c r="D126" s="105"/>
      <c r="E126" s="105"/>
      <c r="F126" s="105"/>
      <c r="G126" s="105"/>
      <c r="H126" s="105"/>
      <c r="I126" s="105"/>
      <c r="J126" s="105"/>
      <c r="K126" s="105"/>
      <c r="L126" s="105"/>
      <c r="M126" s="105"/>
      <c r="N126" s="105"/>
    </row>
    <row r="127" spans="3:14" ht="18.600000000000001">
      <c r="H127" s="97"/>
      <c r="I127" s="97"/>
      <c r="J127" s="97"/>
      <c r="K127" s="97"/>
      <c r="L127" s="97"/>
      <c r="M127" s="97"/>
      <c r="N127" s="97"/>
    </row>
    <row r="128" spans="3:14" ht="18.600000000000001">
      <c r="C128" s="137" t="s">
        <v>672</v>
      </c>
      <c r="D128" s="137"/>
      <c r="E128" s="137"/>
      <c r="F128" s="137"/>
      <c r="G128" s="137"/>
      <c r="H128" s="137"/>
      <c r="I128" s="137"/>
      <c r="J128" s="137"/>
      <c r="K128" s="137"/>
      <c r="L128" s="137"/>
      <c r="M128" s="137"/>
      <c r="N128" s="137"/>
    </row>
    <row r="129" spans="3:14" ht="18.600000000000001">
      <c r="C129" s="312"/>
      <c r="D129" s="312"/>
      <c r="E129" s="312"/>
      <c r="F129" s="312"/>
      <c r="G129" s="312"/>
      <c r="H129" s="97"/>
      <c r="I129" s="97"/>
      <c r="J129" s="97"/>
      <c r="K129" s="97"/>
      <c r="L129" s="97"/>
      <c r="M129" s="97"/>
      <c r="N129" s="97"/>
    </row>
    <row r="130" spans="3:14" ht="18.600000000000001">
      <c r="C130" s="105" t="s">
        <v>673</v>
      </c>
      <c r="D130" s="105"/>
      <c r="E130" s="105"/>
      <c r="F130" s="105"/>
      <c r="G130" s="105"/>
      <c r="H130" s="105"/>
      <c r="I130" s="105"/>
      <c r="J130" s="105"/>
      <c r="K130" s="105"/>
      <c r="L130" s="105"/>
      <c r="M130" s="105"/>
      <c r="N130" s="105"/>
    </row>
    <row r="131" spans="3:14" ht="18.600000000000001">
      <c r="H131" s="97"/>
      <c r="I131" s="97"/>
      <c r="J131" s="97"/>
      <c r="K131" s="97"/>
      <c r="L131" s="97"/>
      <c r="M131" s="97"/>
      <c r="N131" s="97"/>
    </row>
    <row r="132" spans="3:14" ht="14.45" customHeight="1">
      <c r="C132" s="137" t="s">
        <v>674</v>
      </c>
      <c r="D132" s="461"/>
      <c r="E132" s="461"/>
      <c r="F132" s="461"/>
      <c r="G132" s="461"/>
      <c r="H132" s="97"/>
      <c r="I132" s="97"/>
      <c r="J132" s="97"/>
      <c r="K132" s="97"/>
      <c r="L132" s="97"/>
      <c r="M132" s="97"/>
      <c r="N132" s="97"/>
    </row>
    <row r="133" spans="3:14" ht="18.600000000000001">
      <c r="C133" s="312"/>
      <c r="D133" s="312"/>
      <c r="E133" s="312"/>
      <c r="F133" s="312"/>
      <c r="G133" s="312"/>
      <c r="H133" s="97"/>
      <c r="I133" s="97"/>
      <c r="J133" s="97"/>
      <c r="K133" s="97"/>
      <c r="L133" s="97"/>
      <c r="M133" s="97"/>
      <c r="N133" s="97"/>
    </row>
    <row r="134" spans="3:14" ht="18.600000000000001">
      <c r="C134" s="105" t="s">
        <v>56</v>
      </c>
      <c r="D134" s="105"/>
      <c r="E134" s="105"/>
      <c r="F134" s="105"/>
      <c r="G134" s="105"/>
      <c r="H134" s="105"/>
      <c r="I134" s="105"/>
      <c r="J134" s="105"/>
      <c r="K134" s="105"/>
      <c r="L134" s="105"/>
      <c r="M134" s="105"/>
      <c r="N134" s="105"/>
    </row>
    <row r="135" spans="3:14" ht="18.600000000000001">
      <c r="H135" s="97"/>
      <c r="I135" s="97"/>
      <c r="J135" s="97"/>
      <c r="K135" s="97"/>
      <c r="L135" s="97"/>
      <c r="M135" s="97"/>
      <c r="N135" s="97"/>
    </row>
    <row r="136" spans="3:14" ht="18.600000000000001">
      <c r="C136" s="137" t="s">
        <v>675</v>
      </c>
      <c r="D136" s="461"/>
      <c r="E136" s="461"/>
      <c r="F136" s="461"/>
      <c r="G136" s="461"/>
      <c r="H136" s="97"/>
      <c r="I136" s="97"/>
      <c r="J136" s="97"/>
      <c r="K136" s="97"/>
      <c r="L136" s="97"/>
      <c r="M136" s="97"/>
      <c r="N136" s="97"/>
    </row>
    <row r="137" spans="3:14" ht="18.600000000000001">
      <c r="C137" s="312"/>
      <c r="D137" s="312"/>
      <c r="E137" s="312"/>
      <c r="F137" s="312"/>
      <c r="G137" s="312"/>
      <c r="H137" s="97"/>
      <c r="I137" s="97"/>
      <c r="J137" s="97"/>
      <c r="K137" s="97"/>
      <c r="L137" s="97"/>
      <c r="M137" s="97"/>
      <c r="N137" s="97"/>
    </row>
  </sheetData>
  <mergeCells count="13">
    <mergeCell ref="C121:N123"/>
    <mergeCell ref="C113:N119"/>
    <mergeCell ref="C8:N21"/>
    <mergeCell ref="C32:N34"/>
    <mergeCell ref="C84:N87"/>
    <mergeCell ref="C90:N96"/>
    <mergeCell ref="C37:G37"/>
    <mergeCell ref="C23:N23"/>
    <mergeCell ref="C28:N28"/>
    <mergeCell ref="C98:N99"/>
    <mergeCell ref="C103:N104"/>
    <mergeCell ref="C108:N108"/>
    <mergeCell ref="C40:N40"/>
  </mergeCells>
  <hyperlinks>
    <hyperlink ref="A4" location="'ÍNDICE REMISSIVO'!A1" display="Índice" xr:uid="{2EED0F5E-BC5F-4628-B517-D7266BE936EC}"/>
    <hyperlink ref="F1" location="ÍNDICE!A1" display="Índice" xr:uid="{1273B554-769F-410C-8E0D-526567CF4ABF}"/>
    <hyperlink ref="G1" location="'TEMAS MATERIAIS'!A1" display="Temas materiais" xr:uid="{4551C010-8470-4EFD-843A-05DFB50E96B9}"/>
    <hyperlink ref="H1" location="AMBIENTAL!A1" display="Ambiental" xr:uid="{4316220E-1822-4EF4-A330-D745BA5AE5A9}"/>
    <hyperlink ref="I1" location="ECONÔMICO!A1" display="Econômico " xr:uid="{6674C84B-E1D8-4DD4-B52E-F90050B2BD96}"/>
    <hyperlink ref="J1" location="GOVERNANÇA!A1" display="Governança " xr:uid="{DB9E5E40-F7F6-4D23-9F79-2BE7C64B0449}"/>
    <hyperlink ref="L1" location="GRI!A1" display="GRI" xr:uid="{4EB32098-52E8-4E3D-98C5-752C524B880B}"/>
    <hyperlink ref="M1" location="SASB!A1" display="SASB" xr:uid="{DE4D4BBD-74F6-47FD-B859-EF79843743E1}"/>
    <hyperlink ref="K1" location="SOCIAL!A1" display="Social " xr:uid="{573D8BE8-EB24-4866-9297-9F72F03E291D}"/>
    <hyperlink ref="C42" location="'GRI 205'!A1" display="Governança, ética e conformidade (GRI 205, GRI 206, GRI 207, GRI 415, GRI 418)" xr:uid="{638A46E6-5660-4385-ADC2-4827938E2C33}"/>
  </hyperlinks>
  <pageMargins left="0.511811024" right="0.511811024" top="0.78740157499999996" bottom="0.78740157499999996" header="0.31496062000000002" footer="0.31496062000000002"/>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5F0A0-8985-46D5-A62D-A5361282662C}">
  <sheetPr>
    <tabColor rgb="FF0070C0"/>
  </sheetPr>
  <dimension ref="A1"/>
  <sheetViews>
    <sheetView workbookViewId="0"/>
  </sheetViews>
  <sheetFormatPr defaultRowHeight="14.45"/>
  <sheetData/>
  <pageMargins left="0.511811024" right="0.511811024" top="0.78740157499999996" bottom="0.78740157499999996" header="0.31496062000000002" footer="0.3149606200000000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84CD7-1553-47E5-96DB-F3137E2C61EE}">
  <sheetPr>
    <tabColor rgb="FF0070C0"/>
  </sheetPr>
  <dimension ref="A1:S154"/>
  <sheetViews>
    <sheetView showGridLines="0" zoomScale="57" zoomScaleNormal="100" workbookViewId="0">
      <selection activeCell="C25" sqref="C25:D25"/>
    </sheetView>
  </sheetViews>
  <sheetFormatPr defaultRowHeight="14.45"/>
  <cols>
    <col min="1" max="1" width="2.85546875" customWidth="1"/>
    <col min="2" max="2" width="7.85546875" customWidth="1"/>
    <col min="3" max="3" width="93.42578125" customWidth="1"/>
    <col min="4" max="4" width="91" customWidth="1"/>
    <col min="5" max="5" width="53.140625" customWidth="1"/>
    <col min="6" max="6" width="75" customWidth="1"/>
    <col min="7" max="7" width="73.85546875" customWidth="1"/>
    <col min="8"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8.5">
      <c r="A3" s="3"/>
      <c r="C3" s="37" t="s">
        <v>676</v>
      </c>
      <c r="S3" s="21"/>
    </row>
    <row r="4" spans="1:19" ht="21">
      <c r="A4" s="5" t="s">
        <v>0</v>
      </c>
      <c r="B4" s="6">
        <v>3</v>
      </c>
      <c r="C4" s="4"/>
    </row>
    <row r="5" spans="1:19" ht="21">
      <c r="A5" s="5"/>
      <c r="B5" s="6"/>
      <c r="C5" s="13" t="s">
        <v>677</v>
      </c>
      <c r="D5" s="10"/>
      <c r="E5" s="10"/>
      <c r="F5" s="10"/>
      <c r="G5" s="10"/>
      <c r="H5" s="10"/>
      <c r="I5" s="10"/>
      <c r="J5" s="10"/>
      <c r="K5" s="10"/>
      <c r="L5" s="10"/>
      <c r="M5" s="10"/>
      <c r="N5" s="10"/>
    </row>
    <row r="6" spans="1:19" ht="21">
      <c r="A6" s="5"/>
      <c r="B6" s="6"/>
      <c r="C6" s="4"/>
    </row>
    <row r="7" spans="1:19" ht="18.600000000000001">
      <c r="A7" s="5"/>
      <c r="B7" s="6"/>
      <c r="C7" s="384" t="s">
        <v>678</v>
      </c>
      <c r="D7" s="234"/>
    </row>
    <row r="8" spans="1:19" ht="18.600000000000001">
      <c r="A8" s="5"/>
      <c r="B8" s="6"/>
      <c r="C8" s="384" t="s">
        <v>679</v>
      </c>
      <c r="D8" s="234"/>
    </row>
    <row r="9" spans="1:19" ht="18.600000000000001">
      <c r="A9" s="5"/>
      <c r="B9" s="6"/>
      <c r="C9" s="384"/>
    </row>
    <row r="10" spans="1:19" ht="17.45" customHeight="1" thickBot="1">
      <c r="A10" s="134"/>
      <c r="B10" s="6"/>
      <c r="C10" s="385" t="s">
        <v>680</v>
      </c>
      <c r="D10" s="123"/>
      <c r="E10" s="123"/>
      <c r="F10" s="123"/>
      <c r="G10" s="123"/>
      <c r="H10" s="81">
        <v>2018</v>
      </c>
      <c r="I10" s="81">
        <v>2020</v>
      </c>
      <c r="J10" s="81">
        <v>2021</v>
      </c>
      <c r="K10" s="81">
        <v>2022</v>
      </c>
      <c r="L10" s="81">
        <v>2023</v>
      </c>
      <c r="M10" s="81">
        <v>2024</v>
      </c>
      <c r="N10" s="81"/>
      <c r="O10" s="80"/>
      <c r="P10" s="80"/>
      <c r="Q10" s="80"/>
      <c r="R10" s="80"/>
      <c r="S10" s="80"/>
    </row>
    <row r="11" spans="1:19" ht="18.600000000000001" customHeight="1">
      <c r="A11" s="5"/>
      <c r="B11" s="6"/>
      <c r="C11" s="386"/>
      <c r="D11" s="104"/>
      <c r="E11" s="104"/>
      <c r="F11" s="104"/>
      <c r="G11" s="104"/>
      <c r="H11" s="104"/>
      <c r="I11" s="104"/>
      <c r="J11" s="104"/>
      <c r="K11" s="104"/>
      <c r="L11" s="104"/>
      <c r="M11" s="104"/>
    </row>
    <row r="12" spans="1:19" ht="18.600000000000001">
      <c r="A12" s="5"/>
      <c r="B12" s="6"/>
      <c r="C12" s="387" t="s">
        <v>681</v>
      </c>
      <c r="D12" s="137"/>
      <c r="E12" s="137"/>
      <c r="F12" s="7"/>
      <c r="G12" s="7"/>
      <c r="H12" s="139">
        <v>68923212</v>
      </c>
      <c r="I12" s="139">
        <v>62583342</v>
      </c>
      <c r="J12" s="139">
        <v>121231191</v>
      </c>
      <c r="K12" s="139">
        <v>111139155</v>
      </c>
      <c r="L12" s="367">
        <v>82475000</v>
      </c>
      <c r="M12" s="359">
        <v>90192000</v>
      </c>
    </row>
    <row r="13" spans="1:19" ht="18.600000000000001">
      <c r="A13" s="5"/>
      <c r="B13" s="6"/>
      <c r="C13" s="387" t="s">
        <v>682</v>
      </c>
      <c r="D13" s="137"/>
      <c r="E13" s="137"/>
      <c r="F13" s="7"/>
      <c r="G13" s="7"/>
      <c r="H13" s="139">
        <v>6970446</v>
      </c>
      <c r="I13" s="139">
        <v>9599133</v>
      </c>
      <c r="J13" s="88">
        <v>35227151</v>
      </c>
      <c r="K13" s="139">
        <v>15497338</v>
      </c>
      <c r="L13" s="367">
        <v>7516000</v>
      </c>
      <c r="M13" s="359">
        <v>9648000</v>
      </c>
    </row>
    <row r="14" spans="1:19" ht="18.600000000000001">
      <c r="A14" s="5"/>
      <c r="B14" s="6"/>
      <c r="C14" s="387" t="s">
        <v>683</v>
      </c>
      <c r="D14" s="137"/>
      <c r="E14" s="137"/>
      <c r="F14" s="7"/>
      <c r="G14" s="7"/>
      <c r="H14" s="139">
        <v>61952766</v>
      </c>
      <c r="I14" s="139">
        <v>52984209</v>
      </c>
      <c r="J14" s="139">
        <v>86004040</v>
      </c>
      <c r="K14" s="139">
        <v>95641817</v>
      </c>
      <c r="L14" s="367">
        <v>74959000</v>
      </c>
      <c r="M14" s="359">
        <v>80544000</v>
      </c>
    </row>
    <row r="15" spans="1:19" ht="44.45" customHeight="1">
      <c r="A15" s="5"/>
      <c r="B15" s="6"/>
      <c r="C15" s="541" t="s">
        <v>684</v>
      </c>
      <c r="D15" s="541"/>
      <c r="E15" s="541"/>
      <c r="F15" s="541"/>
      <c r="G15" s="541"/>
      <c r="H15" s="541"/>
      <c r="I15" s="541"/>
      <c r="J15" s="541"/>
      <c r="K15" s="541"/>
      <c r="L15" s="541"/>
      <c r="M15" s="541"/>
      <c r="N15" s="541"/>
    </row>
    <row r="16" spans="1:19" ht="18.600000000000001">
      <c r="A16" s="5"/>
      <c r="B16" s="6"/>
      <c r="C16" s="388"/>
      <c r="D16" s="136"/>
      <c r="E16" s="136"/>
      <c r="F16" s="136"/>
      <c r="G16" s="136"/>
      <c r="H16" s="136"/>
      <c r="I16" s="136"/>
      <c r="J16" s="136"/>
      <c r="K16" s="136"/>
      <c r="L16" s="136"/>
      <c r="M16" s="136"/>
    </row>
    <row r="17" spans="1:18" ht="21.6" thickBot="1">
      <c r="A17" s="5"/>
      <c r="B17" s="6"/>
      <c r="C17" s="385" t="s">
        <v>685</v>
      </c>
      <c r="D17" s="123"/>
      <c r="E17" s="123"/>
      <c r="F17" s="123"/>
      <c r="G17" s="123"/>
      <c r="H17" s="123"/>
      <c r="I17" s="123"/>
      <c r="J17" s="123"/>
      <c r="K17" s="123"/>
      <c r="L17" s="123"/>
      <c r="M17" s="123"/>
      <c r="N17" s="123"/>
    </row>
    <row r="18" spans="1:18" ht="18.600000000000001">
      <c r="A18" s="5"/>
      <c r="B18" s="6"/>
      <c r="C18" s="389" t="s">
        <v>686</v>
      </c>
      <c r="D18" s="301"/>
      <c r="E18" s="121"/>
      <c r="F18" s="121"/>
      <c r="G18" s="136"/>
      <c r="H18" s="136"/>
      <c r="I18" s="136"/>
      <c r="J18" s="136"/>
      <c r="K18" s="136"/>
      <c r="L18" s="136"/>
      <c r="M18" s="136"/>
    </row>
    <row r="19" spans="1:18" ht="15.95">
      <c r="A19" s="5"/>
      <c r="B19" s="6"/>
      <c r="C19" s="52"/>
      <c r="D19" s="53"/>
      <c r="E19" s="53"/>
      <c r="F19" s="53"/>
      <c r="G19" s="53"/>
      <c r="H19" s="54"/>
      <c r="I19" s="55"/>
      <c r="J19" s="55"/>
      <c r="K19" s="27"/>
      <c r="L19" s="34"/>
      <c r="M19" s="34"/>
      <c r="N19" s="56"/>
      <c r="O19" s="46"/>
      <c r="P19" s="60"/>
    </row>
    <row r="20" spans="1:18" ht="21">
      <c r="A20" s="5"/>
      <c r="C20" s="13" t="s">
        <v>687</v>
      </c>
      <c r="D20" s="10"/>
      <c r="E20" s="10"/>
      <c r="F20" s="10"/>
      <c r="G20" s="10"/>
      <c r="H20" s="10"/>
      <c r="I20" s="10"/>
      <c r="J20" s="10"/>
      <c r="K20" s="10"/>
      <c r="L20" s="10"/>
      <c r="M20" s="10"/>
      <c r="N20" s="10"/>
    </row>
    <row r="21" spans="1:18" ht="21">
      <c r="A21" s="5"/>
      <c r="C21" s="83"/>
      <c r="D21" s="8"/>
      <c r="E21" s="8"/>
      <c r="F21" s="8"/>
      <c r="G21" s="8"/>
      <c r="H21" s="8"/>
      <c r="I21" s="8"/>
      <c r="J21" s="8"/>
      <c r="K21" s="8"/>
      <c r="L21" s="8"/>
      <c r="M21" s="8"/>
      <c r="N21" s="8"/>
    </row>
    <row r="22" spans="1:18" ht="18.600000000000001">
      <c r="A22" s="5"/>
      <c r="C22" s="105" t="s">
        <v>688</v>
      </c>
      <c r="D22" s="29"/>
      <c r="E22" s="29"/>
      <c r="F22" s="29"/>
      <c r="G22" s="29"/>
      <c r="H22" s="29"/>
      <c r="I22" s="29"/>
      <c r="J22" s="29"/>
      <c r="K22" s="29"/>
      <c r="L22" s="29"/>
      <c r="M22" s="29"/>
      <c r="N22" s="29"/>
    </row>
    <row r="23" spans="1:18" ht="227.1" customHeight="1">
      <c r="A23" s="3"/>
      <c r="B23" s="7"/>
      <c r="C23" s="496" t="s">
        <v>689</v>
      </c>
      <c r="D23" s="496"/>
      <c r="E23" s="496"/>
      <c r="F23" s="496"/>
      <c r="G23" s="496"/>
      <c r="H23" s="496"/>
      <c r="I23" s="496"/>
      <c r="J23" s="496"/>
      <c r="K23" s="496"/>
      <c r="L23" s="496"/>
      <c r="M23" s="496"/>
      <c r="N23" s="496"/>
      <c r="Q23" s="20"/>
      <c r="R23" s="20"/>
    </row>
    <row r="24" spans="1:18" ht="20.45" customHeight="1">
      <c r="A24" s="3"/>
      <c r="B24" s="7"/>
      <c r="C24" s="497"/>
      <c r="D24" s="497"/>
      <c r="E24" s="497"/>
      <c r="F24" s="497"/>
      <c r="G24" s="497"/>
      <c r="H24" s="497"/>
      <c r="I24" s="497"/>
      <c r="J24" s="497"/>
      <c r="K24" s="497"/>
      <c r="L24" s="497"/>
      <c r="M24" s="497"/>
      <c r="N24" s="497"/>
      <c r="Q24" s="20"/>
      <c r="R24" s="20"/>
    </row>
    <row r="25" spans="1:18" ht="61.5" customHeight="1">
      <c r="A25" s="3"/>
      <c r="B25" s="7"/>
      <c r="C25" s="542" t="s">
        <v>690</v>
      </c>
      <c r="D25" s="542"/>
      <c r="E25" s="168"/>
      <c r="F25" s="543"/>
      <c r="G25" s="543"/>
      <c r="H25" s="168"/>
      <c r="I25" s="168"/>
      <c r="J25" s="168"/>
      <c r="K25" s="168"/>
      <c r="L25" s="168"/>
      <c r="M25" s="168"/>
      <c r="N25" s="168"/>
      <c r="Q25" s="20"/>
      <c r="R25" s="20"/>
    </row>
    <row r="26" spans="1:18" ht="61.5" customHeight="1">
      <c r="A26" s="3"/>
      <c r="B26" s="7"/>
      <c r="C26" s="361" t="s">
        <v>691</v>
      </c>
      <c r="D26" s="361" t="s">
        <v>692</v>
      </c>
      <c r="E26" s="168"/>
      <c r="F26" s="362"/>
      <c r="G26" s="362"/>
      <c r="H26" s="168"/>
      <c r="I26" s="168"/>
      <c r="J26" s="168"/>
      <c r="K26" s="168"/>
      <c r="L26" s="168"/>
      <c r="M26" s="168"/>
      <c r="N26" s="168"/>
      <c r="Q26" s="20"/>
      <c r="R26" s="20"/>
    </row>
    <row r="27" spans="1:18" ht="61.5" customHeight="1">
      <c r="A27" s="3"/>
      <c r="B27" s="7"/>
      <c r="C27" s="361" t="s">
        <v>693</v>
      </c>
      <c r="D27" s="361" t="s">
        <v>694</v>
      </c>
      <c r="E27" s="168"/>
      <c r="F27" s="362"/>
      <c r="G27" s="362"/>
      <c r="H27" s="168"/>
      <c r="I27" s="168"/>
      <c r="J27" s="168"/>
      <c r="K27" s="168"/>
      <c r="L27" s="168"/>
      <c r="M27" s="168"/>
      <c r="N27" s="168"/>
      <c r="Q27" s="20"/>
      <c r="R27" s="20"/>
    </row>
    <row r="28" spans="1:18" ht="65.45" customHeight="1">
      <c r="A28" s="3"/>
      <c r="B28" s="7"/>
      <c r="C28" s="361" t="s">
        <v>695</v>
      </c>
      <c r="D28" s="361" t="s">
        <v>696</v>
      </c>
      <c r="E28" s="64"/>
      <c r="F28" s="362"/>
      <c r="G28" s="363"/>
      <c r="H28" s="64"/>
      <c r="I28" s="64"/>
      <c r="J28" s="64"/>
      <c r="K28" s="64"/>
      <c r="L28" s="64"/>
      <c r="M28" s="64"/>
      <c r="N28" s="51"/>
      <c r="Q28" s="20"/>
      <c r="R28" s="20"/>
    </row>
    <row r="29" spans="1:18" ht="21.6" customHeight="1">
      <c r="A29" s="3"/>
      <c r="B29" s="7"/>
      <c r="C29" s="362"/>
      <c r="D29" s="362"/>
      <c r="E29" s="64"/>
      <c r="F29" s="544"/>
      <c r="G29" s="544"/>
      <c r="H29" s="64"/>
      <c r="I29" s="64"/>
      <c r="J29" s="64"/>
      <c r="K29" s="64"/>
      <c r="L29" s="64"/>
      <c r="M29" s="64"/>
      <c r="N29" s="51"/>
      <c r="Q29" s="20"/>
      <c r="R29" s="20"/>
    </row>
    <row r="30" spans="1:18" ht="63" customHeight="1">
      <c r="A30" s="3"/>
      <c r="B30" s="7"/>
      <c r="C30" s="542" t="s">
        <v>697</v>
      </c>
      <c r="D30" s="542"/>
      <c r="E30" s="64"/>
      <c r="F30" s="362"/>
      <c r="G30" s="362"/>
      <c r="H30" s="64"/>
      <c r="I30" s="64"/>
      <c r="J30" s="64"/>
      <c r="K30" s="64"/>
      <c r="L30" s="64"/>
      <c r="M30" s="64"/>
      <c r="N30" s="51"/>
      <c r="Q30" s="20"/>
      <c r="R30" s="20"/>
    </row>
    <row r="31" spans="1:18" ht="65.45" customHeight="1">
      <c r="A31" s="3"/>
      <c r="B31" s="7"/>
      <c r="C31" s="361" t="s">
        <v>698</v>
      </c>
      <c r="D31" s="361" t="s">
        <v>699</v>
      </c>
      <c r="E31" s="64"/>
      <c r="F31" s="362"/>
      <c r="G31" s="362"/>
      <c r="H31" s="64"/>
      <c r="I31" s="64"/>
      <c r="J31" s="64"/>
      <c r="K31" s="64"/>
      <c r="L31" s="64"/>
      <c r="M31" s="64"/>
      <c r="N31" s="51"/>
      <c r="Q31" s="20"/>
      <c r="R31" s="20"/>
    </row>
    <row r="32" spans="1:18" ht="65.45" customHeight="1">
      <c r="A32" s="3"/>
      <c r="B32" s="7"/>
      <c r="C32" s="361" t="s">
        <v>700</v>
      </c>
      <c r="D32" s="361" t="s">
        <v>701</v>
      </c>
      <c r="E32" s="64"/>
      <c r="F32" s="362"/>
      <c r="G32" s="362"/>
      <c r="H32" s="64"/>
      <c r="I32" s="64"/>
      <c r="J32" s="64"/>
      <c r="K32" s="64"/>
      <c r="L32" s="64"/>
      <c r="M32" s="64"/>
      <c r="N32" s="51"/>
      <c r="Q32" s="20"/>
      <c r="R32" s="20"/>
    </row>
    <row r="33" spans="1:18" ht="65.45" customHeight="1">
      <c r="A33" s="3"/>
      <c r="B33" s="7"/>
      <c r="C33" s="361" t="s">
        <v>702</v>
      </c>
      <c r="D33" s="364"/>
      <c r="E33" s="64"/>
      <c r="F33" s="362"/>
      <c r="G33" s="362"/>
      <c r="H33" s="64"/>
      <c r="I33" s="64"/>
      <c r="J33" s="64"/>
      <c r="K33" s="64"/>
      <c r="L33" s="64"/>
      <c r="M33" s="64"/>
      <c r="N33" s="51"/>
      <c r="Q33" s="20"/>
      <c r="R33" s="20"/>
    </row>
    <row r="34" spans="1:18" ht="65.45" customHeight="1">
      <c r="A34" s="3"/>
      <c r="B34" s="7"/>
      <c r="C34" s="546" t="s">
        <v>703</v>
      </c>
      <c r="D34" s="546"/>
      <c r="E34" s="64"/>
      <c r="F34" s="362"/>
      <c r="G34" s="362"/>
      <c r="H34" s="64"/>
      <c r="I34" s="64"/>
      <c r="J34" s="64"/>
      <c r="K34" s="64"/>
      <c r="L34" s="64"/>
      <c r="M34" s="64"/>
      <c r="N34" s="51"/>
      <c r="Q34" s="20"/>
      <c r="R34" s="20"/>
    </row>
    <row r="35" spans="1:18" ht="65.45" customHeight="1">
      <c r="A35" s="3"/>
      <c r="B35" s="7"/>
      <c r="C35" s="361" t="s">
        <v>704</v>
      </c>
      <c r="D35" s="361" t="s">
        <v>705</v>
      </c>
      <c r="E35" s="64"/>
      <c r="F35" s="363"/>
      <c r="G35" s="362"/>
      <c r="H35" s="64"/>
      <c r="I35" s="64"/>
      <c r="J35" s="64"/>
      <c r="K35" s="64"/>
      <c r="L35" s="64"/>
      <c r="M35" s="64"/>
      <c r="N35" s="51"/>
      <c r="Q35" s="20"/>
      <c r="R35" s="20"/>
    </row>
    <row r="36" spans="1:18" ht="65.45" customHeight="1">
      <c r="A36" s="3"/>
      <c r="B36" s="7"/>
      <c r="C36" s="361" t="s">
        <v>706</v>
      </c>
      <c r="D36" s="361" t="s">
        <v>707</v>
      </c>
      <c r="E36" s="64"/>
      <c r="F36" s="363"/>
      <c r="G36" s="362"/>
      <c r="H36" s="64"/>
      <c r="I36" s="64"/>
      <c r="J36" s="64"/>
      <c r="K36" s="64"/>
      <c r="L36" s="64"/>
      <c r="M36" s="64"/>
      <c r="N36" s="51"/>
      <c r="Q36" s="20"/>
      <c r="R36" s="20"/>
    </row>
    <row r="37" spans="1:18" ht="65.45" customHeight="1">
      <c r="A37" s="3"/>
      <c r="B37" s="7"/>
      <c r="C37" s="361" t="s">
        <v>708</v>
      </c>
      <c r="D37" s="361" t="s">
        <v>709</v>
      </c>
      <c r="E37" s="64"/>
      <c r="F37" s="545"/>
      <c r="G37" s="545"/>
      <c r="H37" s="64"/>
      <c r="I37" s="64"/>
      <c r="J37" s="64"/>
      <c r="K37" s="64"/>
      <c r="L37" s="64"/>
      <c r="M37" s="64"/>
      <c r="N37" s="51"/>
      <c r="Q37" s="20"/>
      <c r="R37" s="20"/>
    </row>
    <row r="38" spans="1:18" ht="65.45" customHeight="1">
      <c r="A38" s="3"/>
      <c r="B38" s="7"/>
      <c r="C38" s="364"/>
      <c r="D38" s="361" t="s">
        <v>710</v>
      </c>
      <c r="E38" s="64"/>
      <c r="F38" s="349"/>
      <c r="G38" s="349"/>
      <c r="H38" s="64"/>
      <c r="I38" s="64"/>
      <c r="J38" s="64"/>
      <c r="K38" s="64"/>
      <c r="L38" s="64"/>
      <c r="M38" s="64"/>
      <c r="N38" s="51"/>
      <c r="Q38" s="20"/>
      <c r="R38" s="20"/>
    </row>
    <row r="39" spans="1:18" ht="65.45" customHeight="1">
      <c r="A39" s="3"/>
      <c r="B39" s="7"/>
      <c r="C39" s="546" t="s">
        <v>711</v>
      </c>
      <c r="D39" s="546"/>
      <c r="E39" s="64"/>
      <c r="F39" s="349"/>
      <c r="G39" s="349"/>
      <c r="H39" s="64"/>
      <c r="I39" s="64"/>
      <c r="J39" s="64"/>
      <c r="K39" s="64"/>
      <c r="L39" s="64"/>
      <c r="M39" s="64"/>
      <c r="N39" s="51"/>
      <c r="Q39" s="20"/>
      <c r="R39" s="20"/>
    </row>
    <row r="40" spans="1:18" ht="65.45" customHeight="1">
      <c r="A40" s="3"/>
      <c r="B40" s="7"/>
      <c r="C40" s="361" t="s">
        <v>712</v>
      </c>
      <c r="D40" s="361" t="s">
        <v>713</v>
      </c>
      <c r="E40" s="64"/>
      <c r="F40" s="349"/>
      <c r="G40" s="349"/>
      <c r="H40" s="64"/>
      <c r="I40" s="64"/>
      <c r="J40" s="64"/>
      <c r="K40" s="64"/>
      <c r="L40" s="64"/>
      <c r="M40" s="64"/>
      <c r="N40" s="51"/>
      <c r="Q40" s="20"/>
      <c r="R40" s="20"/>
    </row>
    <row r="41" spans="1:18" ht="65.45" customHeight="1">
      <c r="A41" s="3"/>
      <c r="B41" s="7"/>
      <c r="C41" s="361" t="s">
        <v>714</v>
      </c>
      <c r="D41" s="361" t="s">
        <v>715</v>
      </c>
      <c r="E41" s="64"/>
      <c r="F41" s="349"/>
      <c r="G41" s="349"/>
      <c r="H41" s="64"/>
      <c r="I41" s="64"/>
      <c r="J41" s="64"/>
      <c r="K41" s="64"/>
      <c r="L41" s="64"/>
      <c r="M41" s="64"/>
      <c r="N41" s="51"/>
      <c r="Q41" s="20"/>
      <c r="R41" s="20"/>
    </row>
    <row r="42" spans="1:18" ht="65.45" customHeight="1">
      <c r="A42" s="3"/>
      <c r="B42" s="7"/>
      <c r="C42" s="361"/>
      <c r="D42" s="361" t="s">
        <v>716</v>
      </c>
      <c r="E42" s="64"/>
      <c r="F42" s="360"/>
      <c r="G42" s="360"/>
      <c r="H42" s="64"/>
      <c r="I42" s="64"/>
      <c r="J42" s="64"/>
      <c r="K42" s="64"/>
      <c r="L42" s="64"/>
      <c r="M42" s="64"/>
      <c r="N42" s="51"/>
      <c r="Q42" s="20"/>
      <c r="R42" s="20"/>
    </row>
    <row r="43" spans="1:18" ht="34.5" customHeight="1">
      <c r="A43" s="3"/>
      <c r="B43" s="7"/>
      <c r="C43" s="364"/>
      <c r="D43" s="361" t="s">
        <v>717</v>
      </c>
      <c r="E43" s="64"/>
      <c r="F43" s="360"/>
      <c r="G43" s="360"/>
      <c r="H43" s="64"/>
      <c r="I43" s="64"/>
      <c r="J43" s="64"/>
      <c r="K43" s="64"/>
      <c r="L43" s="64"/>
      <c r="M43" s="64"/>
      <c r="N43" s="51"/>
      <c r="Q43" s="20"/>
      <c r="R43" s="20"/>
    </row>
    <row r="44" spans="1:18" ht="34.5" customHeight="1">
      <c r="A44" s="3"/>
      <c r="B44" s="7"/>
      <c r="C44" s="363"/>
      <c r="D44" s="362"/>
      <c r="E44" s="64"/>
      <c r="F44" s="360"/>
      <c r="G44" s="360"/>
      <c r="H44" s="64"/>
      <c r="I44" s="64"/>
      <c r="J44" s="64"/>
      <c r="K44" s="64"/>
      <c r="L44" s="64"/>
      <c r="M44" s="64"/>
      <c r="N44" s="51"/>
      <c r="Q44" s="20"/>
      <c r="R44" s="20"/>
    </row>
    <row r="45" spans="1:18" ht="34.5" customHeight="1">
      <c r="A45" s="3"/>
      <c r="B45" s="7"/>
      <c r="C45" s="168" t="s">
        <v>718</v>
      </c>
      <c r="D45" s="168"/>
      <c r="E45" s="168"/>
      <c r="F45" s="168"/>
      <c r="G45" s="168"/>
      <c r="H45" s="168"/>
      <c r="I45" s="168"/>
      <c r="J45" s="168"/>
      <c r="K45" s="168"/>
      <c r="L45" s="168"/>
      <c r="M45" s="168"/>
      <c r="N45" s="168"/>
      <c r="O45" s="168"/>
      <c r="Q45" s="20"/>
      <c r="R45" s="20"/>
    </row>
    <row r="46" spans="1:18" ht="62.45" customHeight="1">
      <c r="A46" s="3"/>
      <c r="B46" s="7"/>
      <c r="C46" s="357" t="s">
        <v>719</v>
      </c>
      <c r="D46" s="357" t="s">
        <v>720</v>
      </c>
      <c r="E46" s="365"/>
      <c r="F46" s="97"/>
      <c r="G46" s="97"/>
      <c r="H46" s="97"/>
      <c r="I46" s="97"/>
      <c r="J46" s="97"/>
      <c r="K46" s="97"/>
      <c r="L46" s="97"/>
      <c r="M46" s="97"/>
      <c r="N46" s="97"/>
      <c r="Q46" s="20"/>
      <c r="R46" s="20"/>
    </row>
    <row r="47" spans="1:18" ht="65.099999999999994" customHeight="1">
      <c r="A47" s="3"/>
      <c r="B47" s="7"/>
      <c r="C47" s="361" t="s">
        <v>721</v>
      </c>
      <c r="D47" s="361" t="s">
        <v>722</v>
      </c>
      <c r="E47" s="360"/>
      <c r="F47" s="168"/>
      <c r="G47" s="168"/>
      <c r="H47" s="168"/>
      <c r="I47" s="168"/>
      <c r="J47" s="168"/>
      <c r="K47" s="168"/>
      <c r="L47" s="168"/>
      <c r="M47" s="168"/>
      <c r="N47" s="168"/>
      <c r="Q47" s="20"/>
      <c r="R47" s="20"/>
    </row>
    <row r="48" spans="1:18" ht="65.45" customHeight="1">
      <c r="A48" s="3"/>
      <c r="B48" s="7"/>
      <c r="C48" s="361" t="s">
        <v>723</v>
      </c>
      <c r="D48" s="361" t="s">
        <v>724</v>
      </c>
      <c r="E48" s="360"/>
      <c r="F48" s="168"/>
      <c r="G48" s="168"/>
      <c r="H48" s="168"/>
      <c r="I48" s="168"/>
      <c r="J48" s="168"/>
      <c r="K48" s="168"/>
      <c r="L48" s="168"/>
      <c r="M48" s="168"/>
      <c r="N48" s="168"/>
      <c r="Q48" s="20"/>
      <c r="R48" s="20"/>
    </row>
    <row r="49" spans="1:18" ht="65.099999999999994" customHeight="1">
      <c r="A49" s="3"/>
      <c r="B49" s="7"/>
      <c r="C49" s="361" t="s">
        <v>725</v>
      </c>
      <c r="D49" s="361" t="s">
        <v>726</v>
      </c>
      <c r="E49" s="360"/>
      <c r="F49" s="168"/>
      <c r="G49" s="168"/>
      <c r="H49" s="168"/>
      <c r="I49" s="168"/>
      <c r="J49" s="168"/>
      <c r="K49" s="168"/>
      <c r="L49" s="168"/>
      <c r="M49" s="168"/>
      <c r="N49" s="168"/>
      <c r="Q49" s="20"/>
      <c r="R49" s="20"/>
    </row>
    <row r="50" spans="1:18" ht="65.099999999999994" customHeight="1">
      <c r="A50" s="3"/>
      <c r="B50" s="7"/>
      <c r="C50" s="361" t="s">
        <v>727</v>
      </c>
      <c r="D50" s="361" t="s">
        <v>728</v>
      </c>
      <c r="E50" s="360"/>
      <c r="F50" s="168"/>
      <c r="G50" s="168"/>
      <c r="H50" s="168"/>
      <c r="I50" s="168"/>
      <c r="J50" s="168"/>
      <c r="K50" s="168"/>
      <c r="L50" s="168"/>
      <c r="M50" s="168"/>
      <c r="N50" s="168"/>
      <c r="Q50" s="20"/>
      <c r="R50" s="20"/>
    </row>
    <row r="51" spans="1:18" ht="409.6" customHeight="1">
      <c r="A51" s="3"/>
      <c r="B51" s="7"/>
      <c r="C51" s="519" t="s">
        <v>729</v>
      </c>
      <c r="D51" s="519"/>
      <c r="E51" s="519"/>
      <c r="F51" s="519"/>
      <c r="G51" s="519"/>
      <c r="H51" s="519"/>
      <c r="I51" s="519"/>
      <c r="J51" s="519"/>
      <c r="K51" s="519"/>
      <c r="L51" s="519"/>
      <c r="M51" s="519"/>
      <c r="N51" s="519"/>
      <c r="Q51" s="20"/>
      <c r="R51" s="20"/>
    </row>
    <row r="52" spans="1:18" ht="72.95" customHeight="1">
      <c r="A52" s="3"/>
      <c r="B52" s="7"/>
      <c r="C52" s="519"/>
      <c r="D52" s="519"/>
      <c r="E52" s="519"/>
      <c r="F52" s="519"/>
      <c r="G52" s="519"/>
      <c r="H52" s="519"/>
      <c r="I52" s="519"/>
      <c r="J52" s="519"/>
      <c r="K52" s="519"/>
      <c r="L52" s="519"/>
      <c r="M52" s="519"/>
      <c r="N52" s="519"/>
      <c r="Q52" s="20"/>
      <c r="R52" s="20"/>
    </row>
    <row r="53" spans="1:18" ht="72.95" customHeight="1">
      <c r="A53" s="3"/>
      <c r="B53" s="7"/>
      <c r="C53" s="519" t="s">
        <v>730</v>
      </c>
      <c r="D53" s="519"/>
      <c r="E53" s="519"/>
      <c r="F53" s="519"/>
      <c r="G53" s="519"/>
      <c r="H53" s="519"/>
      <c r="I53" s="519"/>
      <c r="J53" s="519"/>
      <c r="K53" s="519"/>
      <c r="L53" s="519"/>
      <c r="M53" s="519"/>
      <c r="N53" s="519"/>
      <c r="Q53" s="20"/>
      <c r="R53" s="20"/>
    </row>
    <row r="54" spans="1:18" ht="18.600000000000001">
      <c r="A54" s="3"/>
      <c r="B54" s="7"/>
      <c r="C54" s="363"/>
      <c r="D54" s="360"/>
      <c r="E54" s="64"/>
      <c r="F54" s="360"/>
      <c r="G54" s="360"/>
      <c r="H54" s="64"/>
      <c r="I54" s="64"/>
      <c r="J54" s="64"/>
      <c r="K54" s="64"/>
      <c r="L54" s="64"/>
      <c r="M54" s="64"/>
      <c r="N54" s="51"/>
      <c r="Q54" s="20"/>
      <c r="R54" s="20"/>
    </row>
    <row r="55" spans="1:18" ht="21">
      <c r="A55" s="5"/>
      <c r="C55" s="13" t="s">
        <v>731</v>
      </c>
      <c r="D55" s="13"/>
      <c r="E55" s="13"/>
      <c r="F55" s="13"/>
      <c r="G55" s="13"/>
      <c r="H55" s="13"/>
      <c r="I55" s="13"/>
      <c r="J55" s="10"/>
      <c r="K55" s="10"/>
      <c r="L55" s="10"/>
      <c r="M55" s="10"/>
      <c r="N55" s="10"/>
      <c r="O55" s="31"/>
      <c r="P55" s="31"/>
    </row>
    <row r="56" spans="1:18" ht="21">
      <c r="A56" s="5"/>
      <c r="C56" s="83"/>
      <c r="D56" s="8"/>
      <c r="E56" s="8"/>
      <c r="F56" s="363"/>
      <c r="G56" s="360"/>
      <c r="H56" s="8"/>
      <c r="I56" s="8"/>
      <c r="J56" s="8"/>
      <c r="K56" s="8"/>
      <c r="L56" s="8"/>
      <c r="M56" s="8"/>
      <c r="N56" s="8"/>
      <c r="O56" s="31"/>
      <c r="P56" s="31"/>
    </row>
    <row r="57" spans="1:18" ht="18.600000000000001">
      <c r="A57" s="5"/>
      <c r="C57" s="105" t="s">
        <v>732</v>
      </c>
      <c r="D57" s="105"/>
      <c r="E57" s="105"/>
      <c r="F57" s="105"/>
      <c r="G57" s="105"/>
      <c r="H57" s="105"/>
      <c r="I57" s="105"/>
      <c r="J57" s="105"/>
      <c r="K57" s="105"/>
      <c r="L57" s="105"/>
      <c r="M57" s="105"/>
      <c r="N57" s="105"/>
      <c r="O57" s="31"/>
      <c r="P57" s="31"/>
    </row>
    <row r="58" spans="1:18" ht="18.600000000000001">
      <c r="A58" s="3"/>
      <c r="B58" s="7"/>
      <c r="C58" s="51"/>
      <c r="D58" s="51"/>
      <c r="E58" s="51"/>
      <c r="F58" s="51"/>
      <c r="G58" s="503"/>
      <c r="H58" s="503"/>
      <c r="I58" s="503"/>
      <c r="J58" s="503"/>
      <c r="K58" s="503"/>
      <c r="L58" s="503"/>
      <c r="M58" s="503"/>
      <c r="N58" s="51"/>
      <c r="Q58" s="20"/>
      <c r="R58" s="20"/>
    </row>
    <row r="59" spans="1:18" ht="167.1" customHeight="1">
      <c r="A59" s="5"/>
      <c r="C59" s="519" t="s">
        <v>733</v>
      </c>
      <c r="D59" s="519"/>
      <c r="E59" s="519"/>
      <c r="F59" s="519"/>
      <c r="G59" s="519"/>
      <c r="H59" s="519"/>
      <c r="I59" s="519"/>
      <c r="J59" s="519"/>
      <c r="K59" s="519"/>
      <c r="L59" s="519"/>
      <c r="M59" s="519"/>
      <c r="N59" s="519"/>
      <c r="O59" s="35"/>
      <c r="P59" s="35"/>
    </row>
    <row r="60" spans="1:18" ht="18.600000000000001">
      <c r="C60" s="105" t="s">
        <v>734</v>
      </c>
      <c r="D60" s="105"/>
      <c r="E60" s="105"/>
      <c r="F60" s="105"/>
      <c r="G60" s="105"/>
      <c r="H60" s="105"/>
      <c r="I60" s="105"/>
      <c r="J60" s="105"/>
      <c r="K60" s="105"/>
      <c r="L60" s="105"/>
      <c r="M60" s="105"/>
      <c r="N60" s="105"/>
    </row>
    <row r="61" spans="1:18" ht="18.600000000000001">
      <c r="C61" s="519" t="s">
        <v>735</v>
      </c>
      <c r="D61" s="520"/>
      <c r="E61" s="520"/>
      <c r="F61" s="520"/>
      <c r="G61" s="520"/>
      <c r="H61" s="520"/>
      <c r="I61" s="520"/>
      <c r="J61" s="520"/>
      <c r="K61" s="520"/>
      <c r="L61" s="520"/>
      <c r="M61" s="520"/>
      <c r="N61" s="520"/>
      <c r="O61" s="104"/>
    </row>
    <row r="62" spans="1:18" ht="18.600000000000001">
      <c r="C62" s="104"/>
      <c r="D62" s="104"/>
      <c r="E62" s="104"/>
      <c r="F62" s="104"/>
      <c r="G62" s="104"/>
      <c r="H62" s="104"/>
      <c r="I62" s="104"/>
      <c r="J62" s="104"/>
      <c r="K62" s="104"/>
      <c r="L62" s="104"/>
      <c r="M62" s="104"/>
      <c r="N62" s="104"/>
    </row>
    <row r="63" spans="1:18" ht="18.600000000000001">
      <c r="C63" s="105" t="s">
        <v>736</v>
      </c>
      <c r="D63" s="105"/>
      <c r="E63" s="105"/>
      <c r="F63" s="105"/>
      <c r="G63" s="105"/>
      <c r="H63" s="105"/>
      <c r="I63" s="105"/>
      <c r="J63" s="105"/>
      <c r="K63" s="105"/>
      <c r="L63" s="105"/>
      <c r="M63" s="105"/>
      <c r="N63" s="105"/>
    </row>
    <row r="64" spans="1:18" ht="18.600000000000001">
      <c r="C64" s="519" t="s">
        <v>735</v>
      </c>
      <c r="D64" s="520"/>
      <c r="E64" s="520"/>
      <c r="F64" s="520"/>
      <c r="G64" s="520"/>
      <c r="H64" s="520"/>
      <c r="I64" s="520"/>
      <c r="J64" s="520"/>
      <c r="K64" s="520"/>
      <c r="L64" s="520"/>
      <c r="M64" s="520"/>
      <c r="N64" s="520"/>
    </row>
    <row r="65" spans="3:16" ht="18.600000000000001">
      <c r="C65" s="104"/>
      <c r="D65" s="104"/>
      <c r="E65" s="104"/>
      <c r="F65" s="104"/>
      <c r="G65" s="104"/>
      <c r="H65" s="104"/>
      <c r="I65" s="104"/>
      <c r="J65" s="104"/>
      <c r="K65" s="104"/>
      <c r="L65" s="104"/>
      <c r="M65" s="104"/>
      <c r="N65" s="104"/>
    </row>
    <row r="66" spans="3:16" ht="18.600000000000001">
      <c r="C66" s="105" t="s">
        <v>737</v>
      </c>
      <c r="D66" s="105"/>
      <c r="E66" s="105"/>
      <c r="F66" s="105"/>
      <c r="G66" s="105"/>
      <c r="H66" s="105"/>
      <c r="I66" s="105"/>
      <c r="J66" s="105"/>
      <c r="K66" s="105"/>
      <c r="L66" s="105"/>
      <c r="M66" s="105"/>
      <c r="N66" s="105"/>
    </row>
    <row r="67" spans="3:16" ht="18.600000000000001">
      <c r="C67" s="517"/>
      <c r="D67" s="518"/>
      <c r="E67" s="518"/>
      <c r="F67" s="518"/>
      <c r="G67" s="518"/>
      <c r="H67" s="518"/>
      <c r="I67" s="518"/>
      <c r="J67" s="518"/>
      <c r="K67" s="518"/>
      <c r="L67" s="518"/>
      <c r="M67" s="518"/>
      <c r="N67" s="518"/>
    </row>
    <row r="68" spans="3:16" ht="18.600000000000001">
      <c r="C68" s="84" t="s">
        <v>423</v>
      </c>
      <c r="D68" s="85"/>
      <c r="E68" s="85"/>
      <c r="F68" s="85"/>
      <c r="G68" s="85"/>
      <c r="H68" s="129"/>
      <c r="I68" s="129"/>
      <c r="J68" s="129"/>
      <c r="K68" s="143">
        <v>2022</v>
      </c>
      <c r="L68" s="144">
        <v>2023</v>
      </c>
      <c r="M68" s="144">
        <v>2024</v>
      </c>
      <c r="N68" s="104"/>
    </row>
    <row r="69" spans="3:16" ht="18.600000000000001">
      <c r="C69" s="7" t="s">
        <v>738</v>
      </c>
      <c r="D69" s="121"/>
      <c r="E69" s="121"/>
      <c r="F69" s="121"/>
      <c r="G69" s="7"/>
      <c r="H69" s="7"/>
      <c r="K69" s="141">
        <v>8.4099999999999994E-2</v>
      </c>
      <c r="L69" s="142">
        <v>8.3000000000000004E-2</v>
      </c>
      <c r="M69" s="142">
        <v>8.4000000000000005E-2</v>
      </c>
      <c r="N69" s="112"/>
    </row>
    <row r="70" spans="3:16" ht="18.600000000000001">
      <c r="C70" s="7"/>
      <c r="D70" s="121"/>
      <c r="E70" s="121"/>
      <c r="F70" s="121"/>
      <c r="G70" s="7"/>
      <c r="H70" s="7"/>
      <c r="I70" s="141"/>
      <c r="J70" s="142"/>
      <c r="K70" s="112"/>
      <c r="L70" s="112"/>
      <c r="M70" s="112"/>
      <c r="N70" s="112"/>
    </row>
    <row r="71" spans="3:16" ht="18.600000000000001">
      <c r="C71" s="105" t="s">
        <v>739</v>
      </c>
      <c r="D71" s="105"/>
      <c r="E71" s="105"/>
      <c r="F71" s="105"/>
      <c r="G71" s="105"/>
      <c r="H71" s="105"/>
      <c r="I71" s="105"/>
      <c r="J71" s="105"/>
      <c r="K71" s="105"/>
      <c r="L71" s="105"/>
      <c r="M71" s="105"/>
      <c r="N71" s="105"/>
    </row>
    <row r="72" spans="3:16" ht="18.600000000000001">
      <c r="C72" s="7"/>
      <c r="D72" s="121"/>
      <c r="E72" s="121"/>
      <c r="F72" s="121"/>
      <c r="G72" s="7"/>
      <c r="H72" s="7"/>
      <c r="I72" s="141"/>
      <c r="J72" s="142"/>
      <c r="K72" s="112"/>
      <c r="L72" s="112"/>
      <c r="M72" s="112"/>
      <c r="N72" s="112"/>
    </row>
    <row r="73" spans="3:16" ht="18.600000000000001">
      <c r="C73" s="84" t="s">
        <v>423</v>
      </c>
      <c r="D73" s="85"/>
      <c r="E73" s="85"/>
      <c r="F73" s="85"/>
      <c r="G73" s="85"/>
      <c r="H73" s="129"/>
      <c r="I73" s="129"/>
      <c r="J73" s="129"/>
      <c r="K73" s="143">
        <v>2022</v>
      </c>
      <c r="L73" s="144">
        <v>2023</v>
      </c>
      <c r="M73" s="144">
        <v>2024</v>
      </c>
      <c r="N73" s="112"/>
    </row>
    <row r="74" spans="3:16" ht="18.600000000000001">
      <c r="C74" s="7" t="s">
        <v>740</v>
      </c>
      <c r="D74" s="121"/>
      <c r="E74" s="121"/>
      <c r="F74" s="121"/>
      <c r="G74" s="7"/>
      <c r="H74" s="7"/>
      <c r="K74" s="142">
        <v>0.93510000000000004</v>
      </c>
      <c r="L74" s="142">
        <v>0.92</v>
      </c>
      <c r="M74" s="142">
        <v>0.91400000000000003</v>
      </c>
      <c r="N74" s="112"/>
    </row>
    <row r="75" spans="3:16" ht="18.600000000000001">
      <c r="C75" s="7"/>
      <c r="D75" s="121"/>
      <c r="E75" s="121"/>
      <c r="F75" s="121"/>
      <c r="G75" s="7"/>
      <c r="H75" s="7"/>
      <c r="K75" s="141"/>
      <c r="L75" s="142"/>
      <c r="M75" s="112"/>
      <c r="N75" s="112"/>
    </row>
    <row r="76" spans="3:16" ht="20.100000000000001" customHeight="1">
      <c r="C76" s="13" t="s">
        <v>741</v>
      </c>
      <c r="D76" s="13"/>
      <c r="E76" s="13"/>
      <c r="F76" s="13"/>
      <c r="G76" s="13"/>
      <c r="H76" s="13"/>
      <c r="I76" s="13"/>
      <c r="J76" s="13"/>
      <c r="K76" s="13"/>
      <c r="L76" s="13"/>
      <c r="M76" s="13"/>
      <c r="N76" s="13"/>
      <c r="O76" s="8"/>
      <c r="P76" s="8"/>
    </row>
    <row r="77" spans="3:16" ht="21">
      <c r="C77" s="83"/>
      <c r="D77" s="83"/>
      <c r="E77" s="83"/>
      <c r="F77" s="83"/>
      <c r="G77" s="83"/>
      <c r="H77" s="83"/>
      <c r="I77" s="83"/>
      <c r="J77" s="83"/>
      <c r="K77" s="83"/>
      <c r="L77" s="83"/>
      <c r="M77" s="83"/>
      <c r="N77" s="83"/>
      <c r="O77" s="8"/>
      <c r="P77" s="8"/>
    </row>
    <row r="78" spans="3:16" ht="18.600000000000001">
      <c r="C78" s="339" t="s">
        <v>742</v>
      </c>
      <c r="D78" s="339"/>
      <c r="E78" s="339"/>
      <c r="F78" s="339"/>
      <c r="G78" s="339"/>
      <c r="H78" s="339"/>
      <c r="I78" s="339"/>
      <c r="J78" s="339"/>
      <c r="K78" s="339"/>
      <c r="L78" s="339"/>
      <c r="M78" s="339"/>
      <c r="N78" s="339"/>
      <c r="O78" s="8"/>
      <c r="P78" s="8"/>
    </row>
    <row r="79" spans="3:16" ht="18.600000000000001">
      <c r="C79" s="386"/>
      <c r="D79" s="386"/>
      <c r="E79" s="386"/>
      <c r="F79" s="386"/>
      <c r="G79" s="386"/>
      <c r="H79" s="386"/>
      <c r="I79" s="386"/>
      <c r="J79" s="386"/>
      <c r="K79" s="386"/>
      <c r="L79" s="386"/>
      <c r="M79" s="386"/>
      <c r="N79" s="386"/>
      <c r="O79" s="8"/>
      <c r="P79" s="8"/>
    </row>
    <row r="80" spans="3:16" ht="18.600000000000001">
      <c r="C80" s="390" t="s">
        <v>743</v>
      </c>
      <c r="D80" s="391"/>
      <c r="E80" s="391"/>
      <c r="F80" s="391"/>
      <c r="G80" s="391"/>
      <c r="H80" s="391"/>
      <c r="I80" s="391"/>
      <c r="J80" s="391"/>
      <c r="K80" s="386"/>
      <c r="L80" s="386"/>
      <c r="M80" s="386"/>
      <c r="N80" s="386"/>
      <c r="O80" s="115"/>
      <c r="P80" s="115"/>
    </row>
    <row r="81" spans="3:16" ht="18.600000000000001">
      <c r="C81" s="513" t="s">
        <v>744</v>
      </c>
      <c r="D81" s="513"/>
      <c r="E81" s="513"/>
      <c r="F81" s="513"/>
      <c r="G81" s="513"/>
      <c r="H81" s="513"/>
      <c r="I81" s="513"/>
      <c r="J81" s="513"/>
      <c r="K81" s="392"/>
      <c r="L81" s="392"/>
      <c r="M81" s="392"/>
      <c r="N81" s="392"/>
      <c r="O81" s="517"/>
      <c r="P81" s="518"/>
    </row>
    <row r="82" spans="3:16" ht="18.600000000000001">
      <c r="C82" s="513" t="s">
        <v>745</v>
      </c>
      <c r="D82" s="513"/>
      <c r="E82" s="513"/>
      <c r="F82" s="513"/>
      <c r="G82" s="513"/>
      <c r="H82" s="513"/>
      <c r="I82" s="513"/>
      <c r="J82" s="513"/>
      <c r="K82" s="393"/>
      <c r="L82" s="393"/>
      <c r="M82" s="393"/>
      <c r="N82" s="393"/>
      <c r="O82" s="113"/>
      <c r="P82" s="113"/>
    </row>
    <row r="83" spans="3:16" ht="18.600000000000001">
      <c r="C83" s="394" t="s">
        <v>746</v>
      </c>
      <c r="D83" s="391"/>
      <c r="E83" s="391"/>
      <c r="F83" s="391"/>
      <c r="G83" s="391"/>
      <c r="H83" s="391"/>
      <c r="I83" s="391"/>
      <c r="J83" s="391"/>
      <c r="K83" s="386"/>
      <c r="L83" s="386"/>
      <c r="M83" s="386"/>
      <c r="N83" s="386"/>
    </row>
    <row r="84" spans="3:16" ht="18.600000000000001">
      <c r="C84" s="394" t="s">
        <v>679</v>
      </c>
      <c r="D84" s="391"/>
      <c r="E84" s="391"/>
      <c r="F84" s="391"/>
      <c r="G84" s="391"/>
      <c r="H84" s="391"/>
      <c r="I84" s="391"/>
      <c r="J84" s="391"/>
      <c r="K84" s="392"/>
      <c r="L84" s="392"/>
      <c r="M84" s="392"/>
      <c r="N84" s="392"/>
      <c r="O84" s="517"/>
      <c r="P84" s="518"/>
    </row>
    <row r="85" spans="3:16">
      <c r="C85" s="395"/>
      <c r="D85" s="396"/>
      <c r="E85" s="396"/>
      <c r="F85" s="396"/>
      <c r="G85" s="396"/>
      <c r="H85" s="393"/>
      <c r="I85" s="393"/>
      <c r="J85" s="393"/>
      <c r="K85" s="393"/>
      <c r="L85" s="393"/>
      <c r="M85" s="393"/>
      <c r="N85" s="393"/>
      <c r="O85" s="113"/>
      <c r="P85" s="113"/>
    </row>
    <row r="86" spans="3:16" ht="18.600000000000001">
      <c r="C86" s="339" t="s">
        <v>747</v>
      </c>
      <c r="D86" s="339"/>
      <c r="E86" s="339"/>
      <c r="F86" s="339"/>
      <c r="G86" s="339"/>
      <c r="H86" s="339"/>
      <c r="I86" s="339"/>
      <c r="J86" s="339"/>
      <c r="K86" s="339"/>
      <c r="L86" s="339"/>
      <c r="M86" s="339"/>
      <c r="N86" s="339"/>
    </row>
    <row r="87" spans="3:16" ht="51" customHeight="1">
      <c r="C87" s="502" t="s">
        <v>748</v>
      </c>
      <c r="D87" s="522"/>
      <c r="E87" s="522"/>
      <c r="F87" s="522"/>
      <c r="G87" s="522"/>
      <c r="H87" s="522"/>
      <c r="I87" s="522"/>
      <c r="J87" s="522"/>
      <c r="K87" s="522"/>
      <c r="L87" s="522"/>
      <c r="M87" s="522"/>
      <c r="N87" s="522"/>
    </row>
    <row r="88" spans="3:16" ht="18.600000000000001">
      <c r="C88" s="397"/>
      <c r="D88" s="397"/>
      <c r="E88" s="397"/>
      <c r="F88" s="397"/>
      <c r="G88" s="397"/>
      <c r="H88" s="397"/>
      <c r="I88" s="397"/>
      <c r="J88" s="397"/>
      <c r="K88" s="397"/>
      <c r="L88" s="397"/>
      <c r="M88" s="397"/>
      <c r="N88" s="397"/>
    </row>
    <row r="89" spans="3:16" ht="18.600000000000001">
      <c r="C89" s="339" t="s">
        <v>749</v>
      </c>
      <c r="D89" s="339"/>
      <c r="E89" s="339"/>
      <c r="F89" s="339"/>
      <c r="G89" s="339"/>
      <c r="H89" s="339"/>
      <c r="I89" s="339"/>
      <c r="J89" s="339"/>
      <c r="K89" s="339"/>
      <c r="L89" s="339"/>
      <c r="M89" s="339"/>
      <c r="N89" s="339"/>
    </row>
    <row r="90" spans="3:16" ht="18.600000000000001" customHeight="1">
      <c r="C90" s="504" t="s">
        <v>750</v>
      </c>
      <c r="D90" s="504"/>
      <c r="E90" s="504"/>
      <c r="F90" s="504"/>
      <c r="G90" s="504"/>
      <c r="H90" s="504"/>
      <c r="I90" s="504"/>
      <c r="J90" s="504"/>
      <c r="K90" s="504"/>
      <c r="L90" s="504"/>
      <c r="M90" s="504"/>
      <c r="N90" s="504"/>
    </row>
    <row r="91" spans="3:16">
      <c r="C91" s="334"/>
      <c r="D91" s="334"/>
      <c r="E91" s="334"/>
      <c r="F91" s="334"/>
      <c r="G91" s="334"/>
      <c r="H91" s="334"/>
      <c r="I91" s="334"/>
      <c r="J91" s="334"/>
      <c r="K91" s="334"/>
      <c r="L91" s="334"/>
      <c r="M91" s="334"/>
      <c r="N91" s="334"/>
    </row>
    <row r="92" spans="3:16">
      <c r="C92" s="334"/>
      <c r="D92" s="334"/>
      <c r="E92" s="334"/>
      <c r="F92" s="334"/>
      <c r="G92" s="334"/>
      <c r="H92" s="334"/>
      <c r="I92" s="334"/>
      <c r="J92" s="334"/>
      <c r="K92" s="334"/>
      <c r="L92" s="334"/>
      <c r="M92" s="334"/>
      <c r="N92" s="334"/>
    </row>
    <row r="93" spans="3:16">
      <c r="C93" s="334"/>
      <c r="D93" s="334"/>
      <c r="E93" s="334"/>
      <c r="F93" s="334"/>
      <c r="G93" s="334"/>
      <c r="H93" s="334"/>
      <c r="I93" s="334"/>
      <c r="J93" s="334"/>
      <c r="K93" s="334"/>
      <c r="L93" s="334"/>
      <c r="M93" s="334"/>
      <c r="N93" s="334"/>
    </row>
    <row r="107" ht="14.45" customHeight="1"/>
    <row r="113" ht="14.45" customHeight="1"/>
    <row r="121" ht="18.600000000000001" customHeight="1"/>
    <row r="122" ht="18.600000000000001" customHeight="1"/>
    <row r="123" ht="18.95" customHeight="1"/>
    <row r="124" ht="18.600000000000001" customHeight="1"/>
    <row r="125" ht="18.600000000000001" customHeight="1"/>
    <row r="126" ht="18.600000000000001" customHeight="1"/>
    <row r="128" ht="18.600000000000001" customHeight="1"/>
    <row r="129" ht="18.600000000000001" customHeight="1"/>
    <row r="131" ht="18.600000000000001" customHeight="1"/>
    <row r="132" ht="18.600000000000001" customHeight="1"/>
    <row r="133" ht="21" customHeight="1"/>
    <row r="134" ht="15.95" customHeight="1"/>
    <row r="135" ht="18.600000000000001" customHeight="1"/>
    <row r="137" ht="18.600000000000001" customHeight="1"/>
    <row r="141" ht="15.95" customHeight="1"/>
    <row r="142" ht="18.600000000000001" customHeight="1"/>
    <row r="144" ht="18.600000000000001" customHeight="1"/>
    <row r="145" ht="18.600000000000001" customHeight="1"/>
    <row r="146" ht="18.600000000000001" customHeight="1"/>
    <row r="147" ht="18.600000000000001" customHeight="1"/>
    <row r="148" ht="14.45" customHeight="1"/>
    <row r="152" ht="14.45" customHeight="1"/>
    <row r="153" ht="14.45" customHeight="1"/>
    <row r="154" ht="14.45" customHeight="1"/>
  </sheetData>
  <mergeCells count="22">
    <mergeCell ref="O81:P81"/>
    <mergeCell ref="O84:P84"/>
    <mergeCell ref="C25:D25"/>
    <mergeCell ref="F25:G25"/>
    <mergeCell ref="F29:G29"/>
    <mergeCell ref="F37:G37"/>
    <mergeCell ref="C30:D30"/>
    <mergeCell ref="C34:D34"/>
    <mergeCell ref="C39:D39"/>
    <mergeCell ref="C51:N52"/>
    <mergeCell ref="C53:N53"/>
    <mergeCell ref="C15:N15"/>
    <mergeCell ref="C87:N87"/>
    <mergeCell ref="C90:N90"/>
    <mergeCell ref="C81:J81"/>
    <mergeCell ref="C82:J82"/>
    <mergeCell ref="G58:M58"/>
    <mergeCell ref="C64:N64"/>
    <mergeCell ref="C67:N67"/>
    <mergeCell ref="C23:N24"/>
    <mergeCell ref="C59:N59"/>
    <mergeCell ref="C61:N61"/>
  </mergeCells>
  <hyperlinks>
    <hyperlink ref="A4" location="'ÍNDICE REMISSIVO'!A1" display="Índice" xr:uid="{F82BC571-84A6-42DF-92D6-9A4DFD829104}"/>
    <hyperlink ref="F1" location="ÍNDICE!A1" display="Índice" xr:uid="{4FFE1D12-FDEB-4E2B-A214-5F840340CE33}"/>
    <hyperlink ref="G1" location="'TEMAS MATERIAIS'!A1" display="Temas materiais" xr:uid="{1F2DE4A2-4578-4437-B7FA-EE3CB1CBA275}"/>
    <hyperlink ref="H1" location="AMBIENTAL!A1" display="Ambiental" xr:uid="{DD05EEB6-3F9A-41AC-A1E9-32E5A1914388}"/>
    <hyperlink ref="I1" location="ECONÔMICO!A1" display="Econômico " xr:uid="{A35E6903-03B3-4476-BDE8-066834701B0C}"/>
    <hyperlink ref="J1" location="GOVERNANÇA!A1" display="Governança " xr:uid="{286A477B-CA84-4550-9C9C-A13DBBE83961}"/>
    <hyperlink ref="L1" location="GRI!A1" display="GRI" xr:uid="{D8B91197-5814-4652-A1CF-D0DA2B2E552C}"/>
    <hyperlink ref="M1" location="SASB!A1" display="SASB" xr:uid="{BCAAE183-FCCD-480E-A81A-5CF3147E1CCF}"/>
    <hyperlink ref="K1" location="SOCIAL!A1" display="Social " xr:uid="{CC8245FF-76B1-4DE9-80B5-D1266C35F689}"/>
  </hyperlinks>
  <pageMargins left="0.511811024" right="0.511811024" top="0.78740157499999996" bottom="0.78740157499999996" header="0.31496062000000002" footer="0.31496062000000002"/>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FB69B-3B65-4786-93E4-7F367EA22161}">
  <sheetPr>
    <tabColor rgb="FF0070C0"/>
  </sheetPr>
  <dimension ref="A1:S139"/>
  <sheetViews>
    <sheetView showGridLines="0" zoomScale="48" zoomScaleNormal="80" workbookViewId="0">
      <selection activeCell="M3" sqref="M3"/>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8.5">
      <c r="A3" s="3"/>
      <c r="C3" s="37" t="s">
        <v>751</v>
      </c>
      <c r="S3" s="21"/>
    </row>
    <row r="4" spans="1:19" ht="21">
      <c r="A4" s="5" t="s">
        <v>0</v>
      </c>
      <c r="B4" s="6">
        <v>3</v>
      </c>
      <c r="C4" s="4"/>
    </row>
    <row r="5" spans="1:19" ht="21">
      <c r="A5" s="5"/>
      <c r="B5" s="6"/>
      <c r="C5" s="13" t="s">
        <v>752</v>
      </c>
      <c r="D5" s="10"/>
      <c r="E5" s="10"/>
      <c r="F5" s="10"/>
      <c r="G5" s="10"/>
      <c r="H5" s="10"/>
      <c r="I5" s="10"/>
      <c r="J5" s="10"/>
      <c r="K5" s="10"/>
      <c r="L5" s="10"/>
      <c r="M5" s="10"/>
      <c r="N5" s="10"/>
    </row>
    <row r="6" spans="1:19" ht="18.600000000000001">
      <c r="A6" s="5"/>
      <c r="B6" s="6"/>
      <c r="C6" s="135"/>
    </row>
    <row r="7" spans="1:19" ht="57.6" customHeight="1" thickBot="1">
      <c r="A7" s="134"/>
      <c r="B7" s="6"/>
      <c r="C7" s="549" t="s">
        <v>753</v>
      </c>
      <c r="D7" s="549"/>
      <c r="E7" s="549"/>
      <c r="F7" s="549"/>
      <c r="G7" s="549"/>
      <c r="H7" s="81">
        <v>2019</v>
      </c>
      <c r="I7" s="81">
        <v>2020</v>
      </c>
      <c r="J7" s="81">
        <v>2021</v>
      </c>
      <c r="K7" s="81">
        <v>2022</v>
      </c>
      <c r="L7" s="81">
        <v>2023</v>
      </c>
      <c r="M7" s="81">
        <v>2024</v>
      </c>
      <c r="N7" s="81"/>
      <c r="O7" s="80"/>
      <c r="P7" s="80"/>
      <c r="Q7" s="80"/>
      <c r="R7" s="80"/>
      <c r="S7" s="80"/>
    </row>
    <row r="8" spans="1:19" ht="18.600000000000001" customHeight="1">
      <c r="A8" s="5"/>
      <c r="B8" s="6"/>
      <c r="C8" s="104"/>
      <c r="D8" s="104"/>
      <c r="E8" s="104"/>
      <c r="F8" s="104"/>
      <c r="G8" s="104"/>
      <c r="H8" s="104"/>
      <c r="I8" s="104"/>
      <c r="J8" s="104"/>
      <c r="K8" s="104"/>
      <c r="L8" s="104"/>
      <c r="M8" s="104"/>
    </row>
    <row r="9" spans="1:19" ht="18.600000000000001">
      <c r="A9" s="5"/>
      <c r="B9" s="6"/>
      <c r="C9" s="145" t="s">
        <v>423</v>
      </c>
      <c r="D9" s="137"/>
      <c r="E9" s="137"/>
      <c r="F9" s="7"/>
      <c r="G9" s="7"/>
      <c r="H9" s="92" t="s">
        <v>612</v>
      </c>
      <c r="I9" s="92" t="s">
        <v>612</v>
      </c>
      <c r="J9" s="92" t="s">
        <v>612</v>
      </c>
      <c r="K9" s="92" t="s">
        <v>612</v>
      </c>
      <c r="L9" s="92" t="s">
        <v>612</v>
      </c>
      <c r="M9" s="92" t="s">
        <v>612</v>
      </c>
    </row>
    <row r="10" spans="1:19" ht="18.600000000000001">
      <c r="A10" s="5"/>
      <c r="B10" s="6"/>
      <c r="C10" s="146" t="s">
        <v>450</v>
      </c>
      <c r="D10" s="137"/>
      <c r="E10" s="137"/>
      <c r="F10" s="7"/>
      <c r="G10" s="7"/>
      <c r="H10" s="147">
        <v>1.7</v>
      </c>
      <c r="I10" s="148">
        <v>1.5</v>
      </c>
      <c r="J10" s="148">
        <v>1.7</v>
      </c>
      <c r="K10" s="149">
        <v>1.8354118116352796</v>
      </c>
      <c r="L10" s="149">
        <v>1.8133801970391241</v>
      </c>
      <c r="M10" s="149">
        <v>1.68</v>
      </c>
    </row>
    <row r="11" spans="1:19" ht="18.600000000000001">
      <c r="A11" s="5"/>
      <c r="B11" s="6"/>
      <c r="C11" s="146" t="s">
        <v>451</v>
      </c>
      <c r="D11" s="137"/>
      <c r="E11" s="137"/>
      <c r="F11" s="7"/>
      <c r="G11" s="7"/>
      <c r="H11" s="147">
        <v>2.2000000000000002</v>
      </c>
      <c r="I11" s="148">
        <v>2.1</v>
      </c>
      <c r="J11" s="148">
        <v>2.1431441486690104</v>
      </c>
      <c r="K11" s="149">
        <v>2.0569999999999999</v>
      </c>
      <c r="L11" s="149">
        <v>2.1108468125594668</v>
      </c>
      <c r="M11" s="149">
        <v>1.9189516477813338</v>
      </c>
    </row>
    <row r="12" spans="1:19" ht="18.600000000000001">
      <c r="A12" s="5"/>
      <c r="B12" s="6"/>
      <c r="C12" s="146" t="s">
        <v>452</v>
      </c>
      <c r="D12" s="137"/>
      <c r="E12" s="137"/>
      <c r="F12" s="7"/>
      <c r="G12" s="7"/>
      <c r="H12" s="147">
        <v>1.6</v>
      </c>
      <c r="I12" s="148">
        <v>1.6</v>
      </c>
      <c r="J12" s="148">
        <v>1.6</v>
      </c>
      <c r="K12" s="149">
        <v>1.6032318923796245</v>
      </c>
      <c r="L12" s="149">
        <v>1.6448440663492747</v>
      </c>
      <c r="M12" s="149">
        <v>1.4928125000000001</v>
      </c>
    </row>
    <row r="13" spans="1:19" ht="18.600000000000001">
      <c r="A13" s="5"/>
      <c r="B13" s="6"/>
      <c r="C13" s="146" t="s">
        <v>453</v>
      </c>
      <c r="D13" s="137"/>
      <c r="E13" s="137"/>
      <c r="F13" s="7"/>
      <c r="G13" s="7"/>
      <c r="H13" s="147">
        <v>1.6</v>
      </c>
      <c r="I13" s="148">
        <v>1.5</v>
      </c>
      <c r="J13" s="148">
        <v>1.6</v>
      </c>
      <c r="K13" s="149">
        <v>1.6032318923796245</v>
      </c>
      <c r="L13" s="149">
        <v>1.6448440663492747</v>
      </c>
      <c r="M13" s="149">
        <v>1.6448440663492747</v>
      </c>
    </row>
    <row r="14" spans="1:19" ht="18.600000000000001">
      <c r="A14" s="5"/>
      <c r="B14" s="6"/>
      <c r="C14" s="146" t="s">
        <v>454</v>
      </c>
      <c r="D14" s="137"/>
      <c r="E14" s="137"/>
      <c r="F14" s="7"/>
      <c r="G14" s="7"/>
      <c r="H14" s="147">
        <v>1.8</v>
      </c>
      <c r="I14" s="148">
        <v>1.8</v>
      </c>
      <c r="J14" s="148">
        <v>1.7453333333333332</v>
      </c>
      <c r="K14" s="149">
        <v>1.6566052631578947</v>
      </c>
      <c r="L14" s="149">
        <v>1.6916118421052631</v>
      </c>
      <c r="M14" s="149">
        <v>1.4141874999999999</v>
      </c>
    </row>
    <row r="15" spans="1:19" ht="18.600000000000001">
      <c r="A15" s="5"/>
      <c r="B15" s="6"/>
      <c r="C15" s="145" t="s">
        <v>754</v>
      </c>
      <c r="D15" s="137"/>
      <c r="E15" s="137"/>
      <c r="F15" s="7"/>
      <c r="G15" s="7"/>
      <c r="H15" s="147">
        <v>3.5</v>
      </c>
      <c r="I15" s="148">
        <v>3.7</v>
      </c>
      <c r="J15" s="148">
        <v>3.8427586206896551</v>
      </c>
      <c r="K15" s="149">
        <v>3.6206896551724137</v>
      </c>
      <c r="L15" s="149">
        <v>4.8600000000000003</v>
      </c>
      <c r="M15" s="149">
        <v>4.37</v>
      </c>
    </row>
    <row r="16" spans="1:19" ht="18.600000000000001">
      <c r="A16" s="5"/>
      <c r="B16" s="6"/>
      <c r="C16" s="145" t="s">
        <v>424</v>
      </c>
      <c r="D16" s="136"/>
      <c r="E16" s="136"/>
      <c r="F16" s="136"/>
      <c r="G16" s="136"/>
      <c r="H16" s="147">
        <v>2</v>
      </c>
      <c r="I16" s="148">
        <v>1.6</v>
      </c>
      <c r="J16" s="148">
        <v>1.36</v>
      </c>
      <c r="K16" s="149">
        <v>1.8742927978474029</v>
      </c>
      <c r="L16" s="149">
        <v>1.76</v>
      </c>
      <c r="M16" s="149">
        <v>1.2</v>
      </c>
    </row>
    <row r="17" spans="1:16" ht="21">
      <c r="A17" s="5"/>
      <c r="B17" s="6"/>
      <c r="C17" s="145" t="s">
        <v>426</v>
      </c>
      <c r="D17" s="122"/>
      <c r="E17" s="122"/>
      <c r="F17" s="122"/>
      <c r="G17" s="122"/>
      <c r="H17" s="147">
        <v>3.4</v>
      </c>
      <c r="I17" s="148">
        <v>2.6</v>
      </c>
      <c r="J17" s="148">
        <v>2.2164053913345287</v>
      </c>
      <c r="K17" s="149">
        <v>1.9947936752795989</v>
      </c>
      <c r="L17" s="149">
        <v>1.77</v>
      </c>
      <c r="M17" s="149">
        <v>1.67</v>
      </c>
      <c r="N17" s="122"/>
    </row>
    <row r="18" spans="1:16" ht="21">
      <c r="A18" s="5"/>
      <c r="B18" s="6"/>
      <c r="C18" s="145"/>
      <c r="D18" s="122"/>
      <c r="E18" s="122"/>
      <c r="F18" s="122"/>
      <c r="G18" s="122"/>
      <c r="H18" s="147"/>
      <c r="I18" s="148"/>
      <c r="J18" s="148"/>
      <c r="K18" s="149"/>
      <c r="L18" s="149"/>
      <c r="M18" s="149"/>
      <c r="N18" s="122"/>
    </row>
    <row r="19" spans="1:16" ht="47.1" customHeight="1">
      <c r="A19" s="5"/>
      <c r="B19" s="6"/>
      <c r="C19" s="515" t="s">
        <v>755</v>
      </c>
      <c r="D19" s="515"/>
      <c r="E19" s="515"/>
      <c r="F19" s="515"/>
      <c r="G19" s="515"/>
      <c r="H19" s="515"/>
      <c r="I19" s="515"/>
      <c r="J19" s="515"/>
      <c r="K19" s="515"/>
      <c r="L19" s="515"/>
      <c r="M19" s="515"/>
      <c r="N19" s="515"/>
    </row>
    <row r="20" spans="1:16" ht="21" customHeight="1">
      <c r="A20" s="5"/>
      <c r="B20" s="6"/>
      <c r="C20" s="515"/>
      <c r="D20" s="515"/>
      <c r="E20" s="515"/>
      <c r="F20" s="515"/>
      <c r="G20" s="515"/>
      <c r="H20" s="515"/>
      <c r="I20" s="515"/>
      <c r="J20" s="515"/>
      <c r="K20" s="515"/>
      <c r="L20" s="515"/>
      <c r="M20" s="515"/>
      <c r="N20" s="515"/>
    </row>
    <row r="21" spans="1:16" ht="18.600000000000001">
      <c r="A21" s="5"/>
      <c r="B21" s="6"/>
      <c r="C21" s="105" t="s">
        <v>756</v>
      </c>
      <c r="D21" s="29"/>
      <c r="E21" s="29"/>
      <c r="F21" s="29"/>
      <c r="G21" s="29"/>
      <c r="H21" s="29"/>
      <c r="I21" s="29"/>
      <c r="J21" s="29"/>
      <c r="K21" s="29"/>
      <c r="L21" s="29"/>
      <c r="M21" s="29"/>
      <c r="N21" s="29"/>
    </row>
    <row r="22" spans="1:16" ht="53.1" customHeight="1">
      <c r="A22" s="5"/>
      <c r="B22" s="6"/>
      <c r="C22" s="496" t="s">
        <v>757</v>
      </c>
      <c r="D22" s="496"/>
      <c r="E22" s="496"/>
      <c r="F22" s="496"/>
      <c r="G22" s="496"/>
      <c r="H22" s="496"/>
      <c r="I22" s="496"/>
      <c r="J22" s="496"/>
      <c r="K22" s="496"/>
      <c r="L22" s="496"/>
      <c r="M22" s="496"/>
      <c r="N22" s="496"/>
    </row>
    <row r="23" spans="1:16" ht="15.95" customHeight="1">
      <c r="A23" s="5"/>
      <c r="B23" s="6"/>
      <c r="C23" s="119"/>
      <c r="D23" s="119"/>
      <c r="E23" s="119"/>
      <c r="F23" s="119"/>
      <c r="G23" s="119"/>
      <c r="H23" s="119"/>
      <c r="I23" s="119"/>
      <c r="J23" s="119"/>
      <c r="K23" s="119"/>
      <c r="L23" s="119"/>
      <c r="M23" s="119"/>
      <c r="N23" s="119"/>
    </row>
    <row r="24" spans="1:16" ht="18.600000000000001">
      <c r="A24" s="5"/>
      <c r="B24" s="6"/>
      <c r="C24" s="105" t="s">
        <v>758</v>
      </c>
      <c r="D24" s="29"/>
      <c r="E24" s="29"/>
      <c r="F24" s="29"/>
      <c r="G24" s="29"/>
      <c r="H24" s="29"/>
      <c r="I24" s="29"/>
      <c r="J24" s="29"/>
      <c r="K24" s="29"/>
      <c r="L24" s="29"/>
      <c r="M24" s="29"/>
      <c r="N24" s="29"/>
    </row>
    <row r="25" spans="1:16" ht="18.600000000000001">
      <c r="A25" s="5"/>
      <c r="B25" s="6"/>
      <c r="C25" s="496" t="s">
        <v>759</v>
      </c>
      <c r="D25" s="496"/>
      <c r="E25" s="496"/>
      <c r="F25" s="496"/>
      <c r="G25" s="496"/>
      <c r="H25" s="496"/>
      <c r="I25" s="496"/>
      <c r="J25" s="496"/>
      <c r="K25" s="496"/>
      <c r="L25" s="496"/>
      <c r="M25" s="496"/>
      <c r="N25" s="496"/>
    </row>
    <row r="26" spans="1:16" ht="21">
      <c r="A26" s="5"/>
      <c r="B26" s="6"/>
      <c r="C26" s="145"/>
      <c r="D26" s="122"/>
      <c r="E26" s="122"/>
      <c r="F26" s="122"/>
      <c r="G26" s="122"/>
      <c r="H26" s="122"/>
      <c r="I26" s="122"/>
      <c r="J26" s="122"/>
      <c r="K26" s="122"/>
      <c r="L26" s="122"/>
      <c r="M26" s="122"/>
      <c r="N26" s="122"/>
    </row>
    <row r="27" spans="1:16" ht="18.600000000000001">
      <c r="A27" s="5"/>
      <c r="B27" s="6"/>
      <c r="C27" s="105" t="s">
        <v>760</v>
      </c>
      <c r="D27" s="29"/>
      <c r="E27" s="29"/>
      <c r="F27" s="29"/>
      <c r="G27" s="29"/>
      <c r="H27" s="29"/>
      <c r="I27" s="29"/>
      <c r="J27" s="29"/>
      <c r="K27" s="29"/>
      <c r="L27" s="29"/>
      <c r="M27" s="29"/>
      <c r="N27" s="29"/>
    </row>
    <row r="28" spans="1:16" ht="18.600000000000001">
      <c r="A28" s="5"/>
      <c r="B28" s="6"/>
      <c r="C28" s="496" t="s">
        <v>761</v>
      </c>
      <c r="D28" s="496"/>
      <c r="E28" s="496"/>
      <c r="F28" s="496"/>
      <c r="G28" s="496"/>
      <c r="H28" s="496"/>
      <c r="I28" s="496"/>
      <c r="J28" s="496"/>
      <c r="K28" s="496"/>
      <c r="L28" s="496"/>
      <c r="M28" s="496"/>
      <c r="N28" s="496"/>
    </row>
    <row r="29" spans="1:16" ht="18.600000000000001">
      <c r="A29" s="5"/>
      <c r="B29" s="6"/>
      <c r="C29" s="7"/>
      <c r="D29" s="121"/>
      <c r="E29" s="121"/>
      <c r="F29" s="121"/>
      <c r="G29" s="136"/>
      <c r="H29" s="136"/>
      <c r="I29" s="136"/>
      <c r="J29" s="136"/>
      <c r="K29" s="136"/>
      <c r="L29" s="136"/>
      <c r="M29" s="136"/>
    </row>
    <row r="30" spans="1:16" ht="15.95">
      <c r="A30" s="5"/>
      <c r="B30" s="6"/>
      <c r="C30" s="52"/>
      <c r="D30" s="53"/>
      <c r="E30" s="53"/>
      <c r="F30" s="53"/>
      <c r="G30" s="53"/>
      <c r="H30" s="54"/>
      <c r="I30" s="55"/>
      <c r="J30" s="55"/>
      <c r="K30" s="27"/>
      <c r="L30" s="34"/>
      <c r="M30" s="34"/>
      <c r="N30" s="56"/>
      <c r="O30" s="46"/>
      <c r="P30" s="60"/>
    </row>
    <row r="31" spans="1:16" ht="21">
      <c r="A31" s="5"/>
      <c r="C31" s="13" t="s">
        <v>762</v>
      </c>
      <c r="D31" s="10"/>
      <c r="E31" s="10"/>
      <c r="F31" s="10"/>
      <c r="G31" s="10"/>
      <c r="H31" s="10"/>
      <c r="I31" s="10"/>
      <c r="J31" s="10"/>
      <c r="K31" s="10"/>
      <c r="L31" s="10"/>
      <c r="M31" s="10"/>
      <c r="N31" s="10"/>
    </row>
    <row r="32" spans="1:16" ht="21">
      <c r="A32" s="5"/>
      <c r="C32" s="83"/>
      <c r="D32" s="8"/>
      <c r="E32" s="8"/>
      <c r="F32" s="8"/>
      <c r="G32" s="8"/>
      <c r="H32" s="8"/>
      <c r="I32" s="8"/>
      <c r="J32" s="8"/>
      <c r="K32" s="8"/>
      <c r="L32" s="8"/>
      <c r="M32" s="8"/>
      <c r="N32" s="8"/>
    </row>
    <row r="33" spans="1:18" ht="63.6" customHeight="1" thickBot="1">
      <c r="A33" s="5"/>
      <c r="C33" s="549" t="s">
        <v>763</v>
      </c>
      <c r="D33" s="549"/>
      <c r="E33" s="549"/>
      <c r="F33" s="549"/>
      <c r="G33" s="549"/>
      <c r="H33" s="81">
        <v>2019</v>
      </c>
      <c r="I33" s="81">
        <v>2020</v>
      </c>
      <c r="J33" s="81">
        <v>2021</v>
      </c>
      <c r="K33" s="81">
        <v>2022</v>
      </c>
      <c r="L33" s="81">
        <v>2023</v>
      </c>
      <c r="M33" s="81">
        <v>2024</v>
      </c>
      <c r="N33" s="81"/>
    </row>
    <row r="34" spans="1:18" ht="18.600000000000001">
      <c r="A34" s="3"/>
      <c r="B34" s="7"/>
      <c r="C34" s="118"/>
      <c r="D34" s="118"/>
      <c r="E34" s="118"/>
      <c r="F34" s="118"/>
      <c r="G34" s="118"/>
      <c r="H34" s="118"/>
      <c r="I34" s="118"/>
      <c r="J34" s="118"/>
      <c r="K34" s="118"/>
      <c r="L34" s="118"/>
      <c r="M34" s="118"/>
      <c r="N34" s="118"/>
      <c r="Q34" s="20"/>
      <c r="R34" s="20"/>
    </row>
    <row r="35" spans="1:18" ht="40.5" customHeight="1">
      <c r="A35" s="3"/>
      <c r="B35" s="7"/>
      <c r="C35" s="548" t="s">
        <v>764</v>
      </c>
      <c r="D35" s="548"/>
      <c r="E35" s="548"/>
      <c r="F35" s="548"/>
      <c r="G35" s="548"/>
      <c r="H35" s="129"/>
      <c r="I35" s="129"/>
      <c r="J35" s="129"/>
      <c r="K35" s="129"/>
      <c r="L35" s="128"/>
      <c r="M35" s="85"/>
      <c r="N35" s="119"/>
      <c r="Q35" s="20"/>
      <c r="R35" s="20"/>
    </row>
    <row r="36" spans="1:18" ht="18.600000000000001">
      <c r="A36" s="3"/>
      <c r="B36" s="7"/>
      <c r="C36" s="87" t="s">
        <v>423</v>
      </c>
      <c r="D36" s="64"/>
      <c r="E36" s="64"/>
      <c r="F36" s="64"/>
      <c r="G36" s="64"/>
      <c r="H36" s="151">
        <v>0.5057803468208093</v>
      </c>
      <c r="I36" s="151">
        <v>0.47428571428571431</v>
      </c>
      <c r="J36" s="151">
        <v>0.51104972375690605</v>
      </c>
      <c r="K36" s="151">
        <v>0.53623188405797106</v>
      </c>
      <c r="L36" s="151">
        <f>L44/L52</f>
        <v>0.5234375</v>
      </c>
      <c r="M36" s="151">
        <f>M44/M52</f>
        <v>0.56455696202531647</v>
      </c>
      <c r="N36" s="51"/>
      <c r="Q36" s="20"/>
      <c r="R36" s="20"/>
    </row>
    <row r="37" spans="1:18" ht="18.600000000000001">
      <c r="A37" s="5"/>
      <c r="C37" s="87" t="s">
        <v>425</v>
      </c>
      <c r="H37" s="152">
        <v>0.56999999999999995</v>
      </c>
      <c r="I37" s="152">
        <v>0.54</v>
      </c>
      <c r="J37" s="152">
        <v>0.56999999999999995</v>
      </c>
      <c r="K37" s="153">
        <v>0.58536585365853655</v>
      </c>
      <c r="L37" s="153">
        <f>L45/L53</f>
        <v>0.55218855218855223</v>
      </c>
      <c r="M37" s="153">
        <f>M45/M53</f>
        <v>0.58176100628930816</v>
      </c>
      <c r="O37" s="31"/>
      <c r="P37" s="31"/>
    </row>
    <row r="38" spans="1:18" ht="18.600000000000001">
      <c r="A38" s="5"/>
      <c r="C38" s="87" t="s">
        <v>424</v>
      </c>
      <c r="H38" s="140" t="s">
        <v>612</v>
      </c>
      <c r="I38" s="140" t="s">
        <v>612</v>
      </c>
      <c r="J38" s="140" t="s">
        <v>612</v>
      </c>
      <c r="K38" s="153" t="s">
        <v>612</v>
      </c>
      <c r="L38" s="153" t="s">
        <v>612</v>
      </c>
      <c r="M38" s="153" t="s">
        <v>612</v>
      </c>
      <c r="O38" s="31"/>
      <c r="P38" s="31"/>
    </row>
    <row r="39" spans="1:18" ht="18.600000000000001">
      <c r="A39" s="5"/>
      <c r="C39" s="87" t="s">
        <v>426</v>
      </c>
      <c r="H39" s="152">
        <v>0.64</v>
      </c>
      <c r="I39" s="152">
        <v>0.25</v>
      </c>
      <c r="J39" s="152">
        <v>0.38</v>
      </c>
      <c r="K39" s="153">
        <v>0.6</v>
      </c>
      <c r="L39" s="153">
        <f>L47/L55</f>
        <v>0.5</v>
      </c>
      <c r="M39" s="153">
        <f t="shared" ref="M39:M42" si="0">M47/M55</f>
        <v>0.66666666666666663</v>
      </c>
      <c r="O39" s="31"/>
      <c r="P39" s="31"/>
    </row>
    <row r="40" spans="1:18" ht="18.600000000000001">
      <c r="A40" s="3"/>
      <c r="B40" s="7"/>
      <c r="C40" s="87" t="s">
        <v>611</v>
      </c>
      <c r="H40" s="152">
        <v>0.26</v>
      </c>
      <c r="I40" s="152">
        <v>0.28000000000000003</v>
      </c>
      <c r="J40" s="152">
        <v>0.32</v>
      </c>
      <c r="K40" s="153">
        <v>0.35</v>
      </c>
      <c r="L40" s="153">
        <f>L48/L56</f>
        <v>0.69696969696969702</v>
      </c>
      <c r="M40" s="153">
        <f t="shared" si="0"/>
        <v>0.75862068965517238</v>
      </c>
      <c r="Q40" s="20"/>
      <c r="R40" s="20"/>
    </row>
    <row r="41" spans="1:18" ht="18.600000000000001">
      <c r="A41" s="5"/>
      <c r="C41" s="87" t="s">
        <v>613</v>
      </c>
      <c r="H41" s="140" t="s">
        <v>612</v>
      </c>
      <c r="I41" s="140" t="s">
        <v>612</v>
      </c>
      <c r="J41" s="140" t="s">
        <v>612</v>
      </c>
      <c r="K41" s="153">
        <v>0.14285714285714285</v>
      </c>
      <c r="L41" s="153">
        <f>L49/L57</f>
        <v>0.12121212121212122</v>
      </c>
      <c r="M41" s="153">
        <f t="shared" si="0"/>
        <v>0.14814814814814814</v>
      </c>
      <c r="O41" s="35"/>
      <c r="P41" s="35"/>
    </row>
    <row r="42" spans="1:18" ht="18.600000000000001">
      <c r="C42" s="7"/>
      <c r="H42" s="152">
        <v>0.09</v>
      </c>
      <c r="I42" s="152">
        <v>0.08</v>
      </c>
      <c r="J42" s="152">
        <v>0.22</v>
      </c>
      <c r="K42" s="153">
        <v>0.75</v>
      </c>
      <c r="L42" s="153">
        <f>L50/L58</f>
        <v>0.44444444444444442</v>
      </c>
      <c r="M42" s="153">
        <f t="shared" si="0"/>
        <v>0.44444444444444442</v>
      </c>
    </row>
    <row r="43" spans="1:18" ht="36" customHeight="1">
      <c r="C43" s="548" t="s">
        <v>765</v>
      </c>
      <c r="D43" s="548"/>
      <c r="E43" s="548"/>
      <c r="F43" s="548"/>
      <c r="G43" s="548"/>
      <c r="H43" s="129"/>
      <c r="I43" s="129"/>
      <c r="J43" s="129"/>
      <c r="K43" s="129"/>
      <c r="L43" s="128"/>
      <c r="M43" s="128"/>
    </row>
    <row r="44" spans="1:18" ht="18.600000000000001">
      <c r="C44" s="87" t="s">
        <v>423</v>
      </c>
      <c r="H44" s="154">
        <v>175</v>
      </c>
      <c r="I44" s="154">
        <v>166</v>
      </c>
      <c r="J44" s="154">
        <v>185</v>
      </c>
      <c r="K44" s="154">
        <v>222</v>
      </c>
      <c r="L44" s="154">
        <f>SUM(L45:L50)</f>
        <v>201</v>
      </c>
      <c r="M44" s="154">
        <f>SUM(M45:M50)</f>
        <v>223</v>
      </c>
      <c r="O44" s="104"/>
    </row>
    <row r="45" spans="1:18" ht="18.600000000000001">
      <c r="C45" s="87" t="s">
        <v>425</v>
      </c>
      <c r="H45" s="140">
        <v>156</v>
      </c>
      <c r="I45" s="140">
        <v>151</v>
      </c>
      <c r="J45" s="140">
        <v>164</v>
      </c>
      <c r="K45" s="132">
        <v>192</v>
      </c>
      <c r="L45" s="132">
        <v>164</v>
      </c>
      <c r="M45" s="132">
        <v>185</v>
      </c>
    </row>
    <row r="46" spans="1:18" ht="18.600000000000001">
      <c r="C46" s="87" t="s">
        <v>424</v>
      </c>
      <c r="H46" s="155" t="s">
        <v>612</v>
      </c>
      <c r="I46" s="140" t="s">
        <v>612</v>
      </c>
      <c r="J46" s="140" t="s">
        <v>612</v>
      </c>
      <c r="K46" s="140" t="s">
        <v>612</v>
      </c>
      <c r="L46" s="140" t="s">
        <v>612</v>
      </c>
      <c r="M46" s="140" t="s">
        <v>612</v>
      </c>
    </row>
    <row r="47" spans="1:18" ht="18.600000000000001">
      <c r="C47" s="87" t="s">
        <v>426</v>
      </c>
      <c r="H47" s="140">
        <v>7</v>
      </c>
      <c r="I47" s="140">
        <v>2</v>
      </c>
      <c r="J47" s="140">
        <v>3</v>
      </c>
      <c r="K47" s="132">
        <v>6</v>
      </c>
      <c r="L47" s="132">
        <v>6</v>
      </c>
      <c r="M47" s="132">
        <v>8</v>
      </c>
    </row>
    <row r="48" spans="1:18" ht="18.600000000000001">
      <c r="C48" s="87" t="s">
        <v>611</v>
      </c>
      <c r="H48" s="140">
        <v>10</v>
      </c>
      <c r="I48" s="140">
        <v>11</v>
      </c>
      <c r="J48" s="140">
        <v>13</v>
      </c>
      <c r="K48" s="132">
        <v>14</v>
      </c>
      <c r="L48" s="132">
        <v>23</v>
      </c>
      <c r="M48" s="132">
        <v>22</v>
      </c>
    </row>
    <row r="49" spans="3:16" ht="18.600000000000001">
      <c r="C49" s="87" t="s">
        <v>613</v>
      </c>
      <c r="H49" s="140" t="s">
        <v>612</v>
      </c>
      <c r="I49" s="140" t="s">
        <v>612</v>
      </c>
      <c r="J49" s="140" t="s">
        <v>612</v>
      </c>
      <c r="K49" s="132">
        <v>4</v>
      </c>
      <c r="L49" s="132">
        <v>4</v>
      </c>
      <c r="M49" s="132">
        <v>4</v>
      </c>
    </row>
    <row r="50" spans="3:16" ht="18.600000000000001">
      <c r="C50" s="7"/>
      <c r="H50" s="140">
        <v>2</v>
      </c>
      <c r="I50" s="140">
        <v>2</v>
      </c>
      <c r="J50" s="140">
        <v>5</v>
      </c>
      <c r="K50" s="132">
        <v>6</v>
      </c>
      <c r="L50" s="132">
        <v>4</v>
      </c>
      <c r="M50" s="132">
        <v>4</v>
      </c>
    </row>
    <row r="51" spans="3:16" ht="18.600000000000001">
      <c r="C51" s="84" t="s">
        <v>766</v>
      </c>
      <c r="D51" s="85"/>
      <c r="E51" s="85"/>
      <c r="F51" s="85"/>
      <c r="G51" s="85"/>
      <c r="H51" s="129"/>
      <c r="I51" s="129"/>
      <c r="J51" s="129"/>
      <c r="K51" s="129"/>
      <c r="L51" s="128"/>
      <c r="M51" s="128"/>
    </row>
    <row r="52" spans="3:16" ht="18.600000000000001">
      <c r="C52" s="87" t="s">
        <v>423</v>
      </c>
      <c r="H52" s="154">
        <v>346</v>
      </c>
      <c r="I52" s="154">
        <v>350</v>
      </c>
      <c r="J52" s="154">
        <v>362</v>
      </c>
      <c r="K52" s="154">
        <v>414</v>
      </c>
      <c r="L52" s="154">
        <f>SUM(L53:L58)</f>
        <v>384</v>
      </c>
      <c r="M52" s="154">
        <f>SUM(M53:M58)</f>
        <v>395</v>
      </c>
    </row>
    <row r="53" spans="3:16" ht="18.600000000000001">
      <c r="C53" s="87" t="s">
        <v>425</v>
      </c>
      <c r="H53" s="140">
        <v>275</v>
      </c>
      <c r="I53" s="140">
        <v>278</v>
      </c>
      <c r="J53" s="140">
        <v>290</v>
      </c>
      <c r="K53" s="132">
        <v>328</v>
      </c>
      <c r="L53" s="132">
        <v>297</v>
      </c>
      <c r="M53" s="132">
        <v>318</v>
      </c>
    </row>
    <row r="54" spans="3:16" ht="18.600000000000001">
      <c r="C54" s="87" t="s">
        <v>424</v>
      </c>
      <c r="H54" s="140" t="s">
        <v>612</v>
      </c>
      <c r="I54" s="140" t="s">
        <v>612</v>
      </c>
      <c r="J54" s="140" t="s">
        <v>612</v>
      </c>
      <c r="K54" s="140" t="s">
        <v>612</v>
      </c>
      <c r="L54" s="140" t="s">
        <v>612</v>
      </c>
      <c r="M54" s="140" t="s">
        <v>612</v>
      </c>
    </row>
    <row r="55" spans="3:16" ht="18.600000000000001">
      <c r="C55" s="87" t="s">
        <v>426</v>
      </c>
      <c r="H55" s="140">
        <v>11</v>
      </c>
      <c r="I55" s="140">
        <v>8</v>
      </c>
      <c r="J55" s="140">
        <v>8</v>
      </c>
      <c r="K55" s="132">
        <v>10</v>
      </c>
      <c r="L55" s="132">
        <v>12</v>
      </c>
      <c r="M55" s="132">
        <v>12</v>
      </c>
    </row>
    <row r="56" spans="3:16" ht="18.600000000000001">
      <c r="C56" s="87" t="s">
        <v>611</v>
      </c>
      <c r="H56" s="140">
        <v>38</v>
      </c>
      <c r="I56" s="140">
        <v>39</v>
      </c>
      <c r="J56" s="140">
        <v>41</v>
      </c>
      <c r="K56" s="132">
        <v>40</v>
      </c>
      <c r="L56" s="132">
        <v>33</v>
      </c>
      <c r="M56" s="132">
        <v>29</v>
      </c>
    </row>
    <row r="57" spans="3:16" ht="18.600000000000001">
      <c r="C57" s="87" t="s">
        <v>613</v>
      </c>
      <c r="H57" s="140" t="s">
        <v>612</v>
      </c>
      <c r="I57" s="140" t="s">
        <v>612</v>
      </c>
      <c r="J57" s="140" t="s">
        <v>612</v>
      </c>
      <c r="K57" s="132">
        <v>28</v>
      </c>
      <c r="L57" s="132">
        <v>33</v>
      </c>
      <c r="M57" s="132">
        <v>27</v>
      </c>
    </row>
    <row r="58" spans="3:16" ht="18.600000000000001">
      <c r="C58" s="7"/>
      <c r="H58" s="140">
        <v>22</v>
      </c>
      <c r="I58" s="140">
        <v>25</v>
      </c>
      <c r="J58" s="140">
        <v>23</v>
      </c>
      <c r="K58" s="132">
        <v>8</v>
      </c>
      <c r="L58" s="132">
        <v>9</v>
      </c>
      <c r="M58" s="132">
        <v>9</v>
      </c>
    </row>
    <row r="59" spans="3:16" ht="20.100000000000001" customHeight="1">
      <c r="C59" s="7" t="s">
        <v>616</v>
      </c>
      <c r="O59" s="8"/>
      <c r="P59" s="8"/>
    </row>
    <row r="60" spans="3:16" ht="18.600000000000001">
      <c r="C60" s="7" t="s">
        <v>767</v>
      </c>
      <c r="O60" s="8"/>
      <c r="P60" s="8"/>
    </row>
    <row r="61" spans="3:16" ht="39" customHeight="1">
      <c r="C61" s="7" t="s">
        <v>768</v>
      </c>
      <c r="O61" s="8"/>
      <c r="P61" s="8"/>
    </row>
    <row r="62" spans="3:16" ht="15.95">
      <c r="O62" s="8"/>
      <c r="P62" s="8"/>
    </row>
    <row r="63" spans="3:16" ht="18.600000000000001">
      <c r="C63" s="105" t="s">
        <v>769</v>
      </c>
      <c r="D63" s="29"/>
      <c r="E63" s="29"/>
      <c r="F63" s="29"/>
      <c r="G63" s="29"/>
      <c r="H63" s="29"/>
      <c r="I63" s="29"/>
      <c r="J63" s="29"/>
      <c r="K63" s="29"/>
      <c r="L63" s="29"/>
      <c r="M63" s="29"/>
      <c r="N63" s="29"/>
      <c r="O63" s="8"/>
      <c r="P63" s="8"/>
    </row>
    <row r="64" spans="3:16" ht="18.600000000000001">
      <c r="C64" s="496" t="s">
        <v>770</v>
      </c>
      <c r="D64" s="496"/>
      <c r="E64" s="496"/>
      <c r="F64" s="496"/>
      <c r="G64" s="496"/>
      <c r="H64" s="496"/>
      <c r="I64" s="496"/>
      <c r="J64" s="496"/>
      <c r="K64" s="496"/>
      <c r="L64" s="496"/>
      <c r="M64" s="496"/>
      <c r="N64" s="496"/>
      <c r="O64" s="115"/>
      <c r="P64" s="115"/>
    </row>
    <row r="65" spans="3:16" ht="18.600000000000001">
      <c r="C65" s="119"/>
      <c r="D65" s="119"/>
      <c r="E65" s="119"/>
      <c r="F65" s="119"/>
      <c r="G65" s="119"/>
      <c r="H65" s="119"/>
      <c r="I65" s="119"/>
      <c r="J65" s="119"/>
      <c r="K65" s="119"/>
      <c r="L65" s="119"/>
      <c r="M65" s="119"/>
      <c r="N65" s="119"/>
      <c r="O65" s="517"/>
      <c r="P65" s="518"/>
    </row>
    <row r="66" spans="3:16" ht="18.600000000000001">
      <c r="C66" s="105" t="s">
        <v>771</v>
      </c>
      <c r="D66" s="29"/>
      <c r="E66" s="29"/>
      <c r="F66" s="29"/>
      <c r="G66" s="29"/>
      <c r="H66" s="29"/>
      <c r="I66" s="29"/>
      <c r="J66" s="29"/>
      <c r="K66" s="29"/>
      <c r="L66" s="29"/>
      <c r="M66" s="29"/>
      <c r="N66" s="29"/>
      <c r="O66" s="113"/>
      <c r="P66" s="113"/>
    </row>
    <row r="67" spans="3:16" ht="18.600000000000001">
      <c r="C67" s="496" t="s">
        <v>772</v>
      </c>
      <c r="D67" s="496"/>
      <c r="E67" s="496"/>
      <c r="F67" s="496"/>
      <c r="G67" s="496"/>
      <c r="H67" s="496"/>
      <c r="I67" s="496"/>
      <c r="J67" s="496"/>
      <c r="K67" s="496"/>
      <c r="L67" s="496"/>
      <c r="M67" s="496"/>
      <c r="N67" s="496"/>
    </row>
    <row r="68" spans="3:16" ht="21">
      <c r="C68" s="145"/>
      <c r="D68" s="122"/>
      <c r="E68" s="122"/>
      <c r="F68" s="122"/>
      <c r="G68" s="122"/>
      <c r="H68" s="122"/>
      <c r="I68" s="122"/>
      <c r="J68" s="122"/>
      <c r="K68" s="122"/>
      <c r="L68" s="122"/>
      <c r="M68" s="122"/>
      <c r="N68" s="122"/>
      <c r="O68" s="517"/>
      <c r="P68" s="518"/>
    </row>
    <row r="69" spans="3:16" ht="18.600000000000001">
      <c r="C69" s="105" t="s">
        <v>773</v>
      </c>
      <c r="D69" s="29"/>
      <c r="E69" s="29"/>
      <c r="F69" s="29"/>
      <c r="G69" s="29"/>
      <c r="H69" s="29"/>
      <c r="I69" s="29"/>
      <c r="J69" s="29"/>
      <c r="K69" s="29"/>
      <c r="L69" s="29"/>
      <c r="M69" s="29"/>
      <c r="N69" s="29"/>
      <c r="O69" s="113"/>
      <c r="P69" s="113"/>
    </row>
    <row r="70" spans="3:16" ht="18.600000000000001">
      <c r="C70" s="496" t="s">
        <v>774</v>
      </c>
      <c r="D70" s="496"/>
      <c r="E70" s="496"/>
      <c r="F70" s="496"/>
      <c r="G70" s="496"/>
      <c r="H70" s="496"/>
      <c r="I70" s="496"/>
      <c r="J70" s="496"/>
      <c r="K70" s="496"/>
      <c r="L70" s="496"/>
      <c r="M70" s="496"/>
      <c r="N70" s="496"/>
    </row>
    <row r="71" spans="3:16" ht="51" customHeight="1">
      <c r="C71" s="547"/>
      <c r="D71" s="547"/>
      <c r="E71" s="547"/>
      <c r="F71" s="547"/>
      <c r="G71" s="547"/>
      <c r="H71" s="547"/>
    </row>
    <row r="74" spans="3:16" ht="18.600000000000001" customHeight="1"/>
    <row r="92" ht="14.45" customHeight="1"/>
    <row r="98" ht="14.45" customHeight="1"/>
    <row r="106" ht="18.600000000000001" customHeight="1"/>
    <row r="107" ht="18.600000000000001" customHeight="1"/>
    <row r="108" ht="18.95" customHeight="1"/>
    <row r="109" ht="18.600000000000001" customHeight="1"/>
    <row r="110" ht="18.600000000000001" customHeight="1"/>
    <row r="111" ht="18.600000000000001" customHeight="1"/>
    <row r="113" ht="18.600000000000001" customHeight="1"/>
    <row r="114" ht="18.600000000000001" customHeight="1"/>
    <row r="116" ht="18.600000000000001" customHeight="1"/>
    <row r="117" ht="18.600000000000001" customHeight="1"/>
    <row r="118" ht="21" customHeight="1"/>
    <row r="119" ht="15.95" customHeight="1"/>
    <row r="120" ht="18.600000000000001" customHeight="1"/>
    <row r="122" ht="18.600000000000001" customHeight="1"/>
    <row r="126" ht="15.95" customHeight="1"/>
    <row r="127" ht="18.600000000000001" customHeight="1"/>
    <row r="129" ht="18.600000000000001" customHeight="1"/>
    <row r="130" ht="18.600000000000001" customHeight="1"/>
    <row r="131" ht="18.600000000000001" customHeight="1"/>
    <row r="132" ht="18.600000000000001" customHeight="1"/>
    <row r="133" ht="14.45" customHeight="1"/>
    <row r="137" ht="14.45" customHeight="1"/>
    <row r="138" ht="14.45" customHeight="1"/>
    <row r="139" ht="14.45" customHeight="1"/>
  </sheetData>
  <protectedRanges>
    <protectedRange sqref="M45" name="Intervalo1_2_1"/>
    <protectedRange sqref="M48" name="Intervalo1_2_1_1"/>
    <protectedRange sqref="M53" name="Intervalo1_2_1_2"/>
    <protectedRange sqref="M56" name="Intervalo1_2_1_3"/>
  </protectedRanges>
  <mergeCells count="14">
    <mergeCell ref="C7:G7"/>
    <mergeCell ref="C22:N22"/>
    <mergeCell ref="C25:N25"/>
    <mergeCell ref="C28:N28"/>
    <mergeCell ref="C33:G33"/>
    <mergeCell ref="C19:N20"/>
    <mergeCell ref="C71:H71"/>
    <mergeCell ref="O65:P65"/>
    <mergeCell ref="O68:P68"/>
    <mergeCell ref="C43:G43"/>
    <mergeCell ref="C35:G35"/>
    <mergeCell ref="C64:N64"/>
    <mergeCell ref="C67:N67"/>
    <mergeCell ref="C70:N70"/>
  </mergeCells>
  <hyperlinks>
    <hyperlink ref="A4" location="'ÍNDICE REMISSIVO'!A1" display="Índice" xr:uid="{EC4C945B-1D71-4BD2-8F80-A7FF3B96FB07}"/>
    <hyperlink ref="F1" location="ÍNDICE!A1" display="Índice" xr:uid="{D74F3E9B-77D8-4391-AFE2-9CA0200632D5}"/>
    <hyperlink ref="G1" location="'TEMAS MATERIAIS'!A1" display="Temas materiais" xr:uid="{2CF43F0A-B6BE-4007-96CE-77FD4DFCFA2F}"/>
    <hyperlink ref="H1" location="AMBIENTAL!A1" display="Ambiental" xr:uid="{BB0F4965-B36E-499E-9F55-59B16C48DB8E}"/>
    <hyperlink ref="I1" location="ECONÔMICO!A1" display="Econômico " xr:uid="{18317B71-25CB-4AB0-B670-57297FBE153B}"/>
    <hyperlink ref="J1" location="GOVERNANÇA!A1" display="Governança " xr:uid="{0F67A394-4FB9-4822-8D6A-3A7705015E09}"/>
    <hyperlink ref="L1" location="GRI!A1" display="GRI" xr:uid="{F85CFC92-2DE1-4CE3-8EE5-5CB9BD2186C4}"/>
    <hyperlink ref="M1" location="SASB!A1" display="SASB" xr:uid="{8236FC3C-0D8D-412C-99D5-62532FFB221C}"/>
    <hyperlink ref="K1" location="SOCIAL!A1" display="Social " xr:uid="{EBB78587-3562-403D-971E-9D5EF7B6904B}"/>
  </hyperlinks>
  <pageMargins left="0.511811024" right="0.511811024" top="0.78740157499999996" bottom="0.78740157499999996" header="0.31496062000000002" footer="0.31496062000000002"/>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10A6E-3558-4AD3-9D26-63B6C1306AC6}">
  <sheetPr>
    <tabColor rgb="FF0070C0"/>
  </sheetPr>
  <dimension ref="A1:S116"/>
  <sheetViews>
    <sheetView showGridLines="0" zoomScale="60" zoomScaleNormal="100" workbookViewId="0">
      <selection activeCell="C11" sqref="C11:N31"/>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8.5">
      <c r="A3" s="3"/>
      <c r="C3" s="37" t="s">
        <v>775</v>
      </c>
      <c r="S3" s="21"/>
    </row>
    <row r="4" spans="1:19" ht="21">
      <c r="A4" s="5" t="s">
        <v>0</v>
      </c>
      <c r="B4" s="6">
        <v>3</v>
      </c>
      <c r="C4" s="4"/>
    </row>
    <row r="5" spans="1:19" ht="21">
      <c r="A5" s="5"/>
      <c r="B5" s="6"/>
      <c r="C5" s="13" t="s">
        <v>776</v>
      </c>
      <c r="D5" s="10"/>
      <c r="E5" s="10"/>
      <c r="F5" s="10"/>
      <c r="G5" s="10"/>
      <c r="H5" s="10"/>
      <c r="I5" s="10"/>
      <c r="J5" s="10"/>
      <c r="K5" s="10"/>
      <c r="L5" s="10"/>
      <c r="M5" s="10"/>
      <c r="N5" s="10"/>
    </row>
    <row r="6" spans="1:19" ht="18.600000000000001">
      <c r="A6" s="5"/>
      <c r="B6" s="6"/>
      <c r="C6" s="135"/>
    </row>
    <row r="7" spans="1:19" ht="368.1" customHeight="1">
      <c r="A7" s="5"/>
      <c r="B7" s="6"/>
      <c r="C7" s="551" t="s">
        <v>777</v>
      </c>
      <c r="D7" s="551"/>
      <c r="E7" s="551"/>
      <c r="F7" s="551"/>
      <c r="G7" s="551"/>
      <c r="H7" s="551"/>
      <c r="I7" s="551"/>
      <c r="J7" s="551"/>
      <c r="K7" s="551"/>
      <c r="L7" s="551"/>
      <c r="M7" s="551"/>
      <c r="N7" s="551"/>
    </row>
    <row r="8" spans="1:19" ht="18.600000000000001">
      <c r="A8" s="5"/>
      <c r="B8" s="6"/>
      <c r="C8" s="135"/>
    </row>
    <row r="9" spans="1:19" ht="21">
      <c r="A9" s="5"/>
      <c r="C9" s="13" t="s">
        <v>778</v>
      </c>
      <c r="D9" s="10"/>
      <c r="E9" s="10"/>
      <c r="F9" s="10"/>
      <c r="G9" s="10"/>
      <c r="H9" s="10"/>
      <c r="I9" s="10"/>
      <c r="J9" s="10"/>
      <c r="K9" s="10"/>
      <c r="L9" s="10"/>
      <c r="M9" s="10"/>
      <c r="N9" s="10"/>
    </row>
    <row r="10" spans="1:19" ht="21">
      <c r="A10" s="5"/>
      <c r="C10" s="83"/>
      <c r="D10" s="8"/>
      <c r="E10" s="8"/>
      <c r="F10" s="8"/>
      <c r="G10" s="8"/>
      <c r="H10" s="8"/>
      <c r="I10" s="8"/>
      <c r="J10" s="8"/>
      <c r="K10" s="8"/>
      <c r="L10" s="8"/>
      <c r="M10" s="8"/>
      <c r="N10" s="8"/>
    </row>
    <row r="11" spans="1:19" ht="63.6" customHeight="1">
      <c r="A11" s="5"/>
      <c r="C11" s="484" t="s">
        <v>777</v>
      </c>
      <c r="D11" s="550"/>
      <c r="E11" s="550"/>
      <c r="F11" s="550"/>
      <c r="G11" s="550"/>
      <c r="H11" s="550"/>
      <c r="I11" s="550"/>
      <c r="J11" s="550"/>
      <c r="K11" s="550"/>
      <c r="L11" s="550"/>
      <c r="M11" s="550"/>
      <c r="N11" s="550"/>
    </row>
    <row r="12" spans="1:19" ht="18.600000000000001">
      <c r="A12" s="3"/>
      <c r="B12" s="7"/>
      <c r="C12" s="550"/>
      <c r="D12" s="550"/>
      <c r="E12" s="550"/>
      <c r="F12" s="550"/>
      <c r="G12" s="550"/>
      <c r="H12" s="550"/>
      <c r="I12" s="550"/>
      <c r="J12" s="550"/>
      <c r="K12" s="550"/>
      <c r="L12" s="550"/>
      <c r="M12" s="550"/>
      <c r="N12" s="550"/>
      <c r="Q12" s="20"/>
      <c r="R12" s="20"/>
    </row>
    <row r="13" spans="1:19" ht="40.5" customHeight="1">
      <c r="A13" s="3"/>
      <c r="B13" s="7"/>
      <c r="C13" s="550"/>
      <c r="D13" s="550"/>
      <c r="E13" s="550"/>
      <c r="F13" s="550"/>
      <c r="G13" s="550"/>
      <c r="H13" s="550"/>
      <c r="I13" s="550"/>
      <c r="J13" s="550"/>
      <c r="K13" s="550"/>
      <c r="L13" s="550"/>
      <c r="M13" s="550"/>
      <c r="N13" s="550"/>
      <c r="Q13" s="20"/>
      <c r="R13" s="20"/>
    </row>
    <row r="14" spans="1:19" ht="18.600000000000001">
      <c r="A14" s="3"/>
      <c r="B14" s="7"/>
      <c r="C14" s="550"/>
      <c r="D14" s="550"/>
      <c r="E14" s="550"/>
      <c r="F14" s="550"/>
      <c r="G14" s="550"/>
      <c r="H14" s="550"/>
      <c r="I14" s="550"/>
      <c r="J14" s="550"/>
      <c r="K14" s="550"/>
      <c r="L14" s="550"/>
      <c r="M14" s="550"/>
      <c r="N14" s="550"/>
      <c r="Q14" s="20"/>
      <c r="R14" s="20"/>
    </row>
    <row r="15" spans="1:19">
      <c r="A15" s="5"/>
      <c r="C15" s="550"/>
      <c r="D15" s="550"/>
      <c r="E15" s="550"/>
      <c r="F15" s="550"/>
      <c r="G15" s="550"/>
      <c r="H15" s="550"/>
      <c r="I15" s="550"/>
      <c r="J15" s="550"/>
      <c r="K15" s="550"/>
      <c r="L15" s="550"/>
      <c r="M15" s="550"/>
      <c r="N15" s="550"/>
      <c r="O15" s="31"/>
      <c r="P15" s="31"/>
    </row>
    <row r="16" spans="1:19">
      <c r="A16" s="5"/>
      <c r="C16" s="550"/>
      <c r="D16" s="550"/>
      <c r="E16" s="550"/>
      <c r="F16" s="550"/>
      <c r="G16" s="550"/>
      <c r="H16" s="550"/>
      <c r="I16" s="550"/>
      <c r="J16" s="550"/>
      <c r="K16" s="550"/>
      <c r="L16" s="550"/>
      <c r="M16" s="550"/>
      <c r="N16" s="550"/>
      <c r="O16" s="31"/>
      <c r="P16" s="31"/>
    </row>
    <row r="17" spans="1:18">
      <c r="A17" s="5"/>
      <c r="C17" s="550"/>
      <c r="D17" s="550"/>
      <c r="E17" s="550"/>
      <c r="F17" s="550"/>
      <c r="G17" s="550"/>
      <c r="H17" s="550"/>
      <c r="I17" s="550"/>
      <c r="J17" s="550"/>
      <c r="K17" s="550"/>
      <c r="L17" s="550"/>
      <c r="M17" s="550"/>
      <c r="N17" s="550"/>
      <c r="O17" s="31"/>
      <c r="P17" s="31"/>
    </row>
    <row r="18" spans="1:18" ht="18.600000000000001">
      <c r="A18" s="3"/>
      <c r="B18" s="7"/>
      <c r="C18" s="550"/>
      <c r="D18" s="550"/>
      <c r="E18" s="550"/>
      <c r="F18" s="550"/>
      <c r="G18" s="550"/>
      <c r="H18" s="550"/>
      <c r="I18" s="550"/>
      <c r="J18" s="550"/>
      <c r="K18" s="550"/>
      <c r="L18" s="550"/>
      <c r="M18" s="550"/>
      <c r="N18" s="550"/>
      <c r="Q18" s="20"/>
      <c r="R18" s="20"/>
    </row>
    <row r="19" spans="1:18" ht="18.600000000000001">
      <c r="A19" s="5"/>
      <c r="C19" s="550"/>
      <c r="D19" s="550"/>
      <c r="E19" s="550"/>
      <c r="F19" s="550"/>
      <c r="G19" s="550"/>
      <c r="H19" s="550"/>
      <c r="I19" s="550"/>
      <c r="J19" s="550"/>
      <c r="K19" s="550"/>
      <c r="L19" s="550"/>
      <c r="M19" s="550"/>
      <c r="N19" s="550"/>
      <c r="O19" s="35"/>
      <c r="P19" s="35"/>
    </row>
    <row r="20" spans="1:18">
      <c r="C20" s="550"/>
      <c r="D20" s="550"/>
      <c r="E20" s="550"/>
      <c r="F20" s="550"/>
      <c r="G20" s="550"/>
      <c r="H20" s="550"/>
      <c r="I20" s="550"/>
      <c r="J20" s="550"/>
      <c r="K20" s="550"/>
      <c r="L20" s="550"/>
      <c r="M20" s="550"/>
      <c r="N20" s="550"/>
    </row>
    <row r="21" spans="1:18" ht="36" customHeight="1">
      <c r="C21" s="550"/>
      <c r="D21" s="550"/>
      <c r="E21" s="550"/>
      <c r="F21" s="550"/>
      <c r="G21" s="550"/>
      <c r="H21" s="550"/>
      <c r="I21" s="550"/>
      <c r="J21" s="550"/>
      <c r="K21" s="550"/>
      <c r="L21" s="550"/>
      <c r="M21" s="550"/>
      <c r="N21" s="550"/>
    </row>
    <row r="22" spans="1:18" ht="18.600000000000001">
      <c r="C22" s="550"/>
      <c r="D22" s="550"/>
      <c r="E22" s="550"/>
      <c r="F22" s="550"/>
      <c r="G22" s="550"/>
      <c r="H22" s="550"/>
      <c r="I22" s="550"/>
      <c r="J22" s="550"/>
      <c r="K22" s="550"/>
      <c r="L22" s="550"/>
      <c r="M22" s="550"/>
      <c r="N22" s="550"/>
      <c r="O22" s="104"/>
    </row>
    <row r="23" spans="1:18">
      <c r="C23" s="550"/>
      <c r="D23" s="550"/>
      <c r="E23" s="550"/>
      <c r="F23" s="550"/>
      <c r="G23" s="550"/>
      <c r="H23" s="550"/>
      <c r="I23" s="550"/>
      <c r="J23" s="550"/>
      <c r="K23" s="550"/>
      <c r="L23" s="550"/>
      <c r="M23" s="550"/>
      <c r="N23" s="550"/>
    </row>
    <row r="24" spans="1:18">
      <c r="C24" s="550"/>
      <c r="D24" s="550"/>
      <c r="E24" s="550"/>
      <c r="F24" s="550"/>
      <c r="G24" s="550"/>
      <c r="H24" s="550"/>
      <c r="I24" s="550"/>
      <c r="J24" s="550"/>
      <c r="K24" s="550"/>
      <c r="L24" s="550"/>
      <c r="M24" s="550"/>
      <c r="N24" s="550"/>
    </row>
    <row r="25" spans="1:18">
      <c r="C25" s="550"/>
      <c r="D25" s="550"/>
      <c r="E25" s="550"/>
      <c r="F25" s="550"/>
      <c r="G25" s="550"/>
      <c r="H25" s="550"/>
      <c r="I25" s="550"/>
      <c r="J25" s="550"/>
      <c r="K25" s="550"/>
      <c r="L25" s="550"/>
      <c r="M25" s="550"/>
      <c r="N25" s="550"/>
    </row>
    <row r="26" spans="1:18">
      <c r="C26" s="550"/>
      <c r="D26" s="550"/>
      <c r="E26" s="550"/>
      <c r="F26" s="550"/>
      <c r="G26" s="550"/>
      <c r="H26" s="550"/>
      <c r="I26" s="550"/>
      <c r="J26" s="550"/>
      <c r="K26" s="550"/>
      <c r="L26" s="550"/>
      <c r="M26" s="550"/>
      <c r="N26" s="550"/>
    </row>
    <row r="27" spans="1:18">
      <c r="C27" s="550"/>
      <c r="D27" s="550"/>
      <c r="E27" s="550"/>
      <c r="F27" s="550"/>
      <c r="G27" s="550"/>
      <c r="H27" s="550"/>
      <c r="I27" s="550"/>
      <c r="J27" s="550"/>
      <c r="K27" s="550"/>
      <c r="L27" s="550"/>
      <c r="M27" s="550"/>
      <c r="N27" s="550"/>
    </row>
    <row r="28" spans="1:18">
      <c r="C28" s="550"/>
      <c r="D28" s="550"/>
      <c r="E28" s="550"/>
      <c r="F28" s="550"/>
      <c r="G28" s="550"/>
      <c r="H28" s="550"/>
      <c r="I28" s="550"/>
      <c r="J28" s="550"/>
      <c r="K28" s="550"/>
      <c r="L28" s="550"/>
      <c r="M28" s="550"/>
      <c r="N28" s="550"/>
    </row>
    <row r="29" spans="1:18">
      <c r="C29" s="550"/>
      <c r="D29" s="550"/>
      <c r="E29" s="550"/>
      <c r="F29" s="550"/>
      <c r="G29" s="550"/>
      <c r="H29" s="550"/>
      <c r="I29" s="550"/>
      <c r="J29" s="550"/>
      <c r="K29" s="550"/>
      <c r="L29" s="550"/>
      <c r="M29" s="550"/>
      <c r="N29" s="550"/>
    </row>
    <row r="30" spans="1:18" ht="168" customHeight="1">
      <c r="C30" s="550"/>
      <c r="D30" s="550"/>
      <c r="E30" s="550"/>
      <c r="F30" s="550"/>
      <c r="G30" s="550"/>
      <c r="H30" s="550"/>
      <c r="I30" s="550"/>
      <c r="J30" s="550"/>
      <c r="K30" s="550"/>
      <c r="L30" s="550"/>
      <c r="M30" s="550"/>
      <c r="N30" s="550"/>
    </row>
    <row r="31" spans="1:18">
      <c r="C31" s="550"/>
      <c r="D31" s="550"/>
      <c r="E31" s="550"/>
      <c r="F31" s="550"/>
      <c r="G31" s="550"/>
      <c r="H31" s="550"/>
      <c r="I31" s="550"/>
      <c r="J31" s="550"/>
      <c r="K31" s="550"/>
      <c r="L31" s="550"/>
      <c r="M31" s="550"/>
      <c r="N31" s="550"/>
    </row>
    <row r="37" spans="15:16" ht="20.100000000000001" customHeight="1">
      <c r="O37" s="8"/>
      <c r="P37" s="8"/>
    </row>
    <row r="38" spans="15:16" ht="15.95">
      <c r="O38" s="8"/>
      <c r="P38" s="8"/>
    </row>
    <row r="39" spans="15:16" ht="15.95">
      <c r="O39" s="8"/>
      <c r="P39" s="8"/>
    </row>
    <row r="40" spans="15:16" ht="15.95">
      <c r="O40" s="8"/>
      <c r="P40" s="8"/>
    </row>
    <row r="41" spans="15:16">
      <c r="O41" s="115"/>
      <c r="P41" s="115"/>
    </row>
    <row r="42" spans="15:16" ht="18.600000000000001">
      <c r="O42" s="517"/>
      <c r="P42" s="518"/>
    </row>
    <row r="43" spans="15:16">
      <c r="O43" s="113"/>
      <c r="P43" s="113"/>
    </row>
    <row r="45" spans="15:16" ht="18.600000000000001">
      <c r="O45" s="517"/>
      <c r="P45" s="518"/>
    </row>
    <row r="46" spans="15:16">
      <c r="O46" s="113"/>
      <c r="P46" s="113"/>
    </row>
    <row r="48" spans="15:16" ht="51" customHeight="1"/>
    <row r="51" ht="18.600000000000001" customHeight="1"/>
    <row r="69" ht="14.45" customHeight="1"/>
    <row r="75" ht="14.45" customHeight="1"/>
    <row r="83" ht="18.600000000000001" customHeight="1"/>
    <row r="84" ht="18.600000000000001" customHeight="1"/>
    <row r="85" ht="18.95" customHeight="1"/>
    <row r="86" ht="18.600000000000001" customHeight="1"/>
    <row r="87" ht="18.600000000000001" customHeight="1"/>
    <row r="88" ht="18.600000000000001" customHeight="1"/>
    <row r="90" ht="18.600000000000001" customHeight="1"/>
    <row r="91" ht="18.600000000000001" customHeight="1"/>
    <row r="93" ht="18.600000000000001" customHeight="1"/>
    <row r="94" ht="18.600000000000001" customHeight="1"/>
    <row r="95" ht="21" customHeight="1"/>
    <row r="96" ht="15.95" customHeight="1"/>
    <row r="97" ht="18.600000000000001" customHeight="1"/>
    <row r="99" ht="18.600000000000001" customHeight="1"/>
    <row r="103" ht="15.95" customHeight="1"/>
    <row r="104" ht="18.600000000000001" customHeight="1"/>
    <row r="106" ht="18.600000000000001" customHeight="1"/>
    <row r="107" ht="18.600000000000001" customHeight="1"/>
    <row r="108" ht="18.600000000000001" customHeight="1"/>
    <row r="109" ht="18.600000000000001" customHeight="1"/>
    <row r="110" ht="14.45" customHeight="1"/>
    <row r="114" ht="14.45" customHeight="1"/>
    <row r="115" ht="14.45" customHeight="1"/>
    <row r="116" ht="14.45" customHeight="1"/>
  </sheetData>
  <mergeCells count="4">
    <mergeCell ref="O42:P42"/>
    <mergeCell ref="O45:P45"/>
    <mergeCell ref="C11:N31"/>
    <mergeCell ref="C7:N7"/>
  </mergeCells>
  <hyperlinks>
    <hyperlink ref="A4" location="'ÍNDICE REMISSIVO'!A1" display="Índice" xr:uid="{60A01C18-2021-4A8C-8D8A-7D254C4A5CFF}"/>
    <hyperlink ref="F1" location="ÍNDICE!A1" display="Índice" xr:uid="{D4D362CC-F23E-4997-B8A8-857AAF770E9D}"/>
    <hyperlink ref="G1" location="'TEMAS MATERIAIS'!A1" display="Temas materiais" xr:uid="{727F31D1-4C44-488F-8E2E-D244BC940E5F}"/>
    <hyperlink ref="H1" location="AMBIENTAL!A1" display="Ambiental" xr:uid="{EA973B85-81FD-483F-954A-ED2972C9C4A0}"/>
    <hyperlink ref="I1" location="ECONÔMICO!A1" display="Econômico " xr:uid="{B730EF4A-474B-4E1A-A910-582677FA98F1}"/>
    <hyperlink ref="J1" location="GOVERNANÇA!A1" display="Governança " xr:uid="{65637A64-59D9-4E1E-B149-F62C2975DBB2}"/>
    <hyperlink ref="L1" location="GRI!A1" display="GRI" xr:uid="{B87DCF24-2AA1-4553-8BA3-37882B554EBF}"/>
    <hyperlink ref="M1" location="SASB!A1" display="SASB" xr:uid="{B578007C-5382-4CFF-B3F3-D8F67D5F8FBE}"/>
    <hyperlink ref="K1" location="SOCIAL!A1" display="Social " xr:uid="{4FC4BF0A-3CB0-44C7-8F35-1E9F7DBD341E}"/>
  </hyperlinks>
  <pageMargins left="0.511811024" right="0.511811024" top="0.78740157499999996" bottom="0.78740157499999996" header="0.31496062000000002" footer="0.31496062000000002"/>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BD074-E01E-44E5-A43E-20500EA6C322}">
  <sheetPr>
    <tabColor rgb="FF0070C0"/>
  </sheetPr>
  <dimension ref="A1:S101"/>
  <sheetViews>
    <sheetView showGridLines="0" showRowColHeaders="0" zoomScale="68" zoomScaleNormal="80" workbookViewId="0">
      <selection activeCell="O1" sqref="O1"/>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8.5">
      <c r="A3" s="3"/>
      <c r="C3" s="37" t="s">
        <v>779</v>
      </c>
      <c r="S3" s="21"/>
    </row>
    <row r="4" spans="1:19" ht="21">
      <c r="A4" s="5" t="s">
        <v>0</v>
      </c>
      <c r="B4" s="6">
        <v>3</v>
      </c>
      <c r="C4" s="4"/>
    </row>
    <row r="5" spans="1:19" ht="21">
      <c r="A5" s="5"/>
      <c r="B5" s="6"/>
      <c r="C5" s="13" t="s">
        <v>780</v>
      </c>
      <c r="D5" s="10"/>
      <c r="E5" s="10"/>
      <c r="F5" s="10"/>
      <c r="G5" s="10"/>
      <c r="H5" s="10"/>
      <c r="I5" s="10"/>
      <c r="J5" s="10"/>
      <c r="K5" s="10"/>
      <c r="L5" s="10"/>
      <c r="M5" s="10"/>
      <c r="N5" s="10"/>
    </row>
    <row r="6" spans="1:19" ht="18.600000000000001">
      <c r="A6" s="5"/>
      <c r="B6" s="6"/>
      <c r="C6" s="135"/>
    </row>
    <row r="7" spans="1:19" ht="57.6" customHeight="1" thickBot="1">
      <c r="A7" s="134"/>
      <c r="B7" s="6"/>
      <c r="C7" s="549" t="s">
        <v>781</v>
      </c>
      <c r="D7" s="549"/>
      <c r="E7" s="549"/>
      <c r="F7" s="549"/>
      <c r="G7" s="549"/>
      <c r="H7" s="81">
        <v>2019</v>
      </c>
      <c r="I7" s="81">
        <v>2020</v>
      </c>
      <c r="J7" s="81">
        <v>2021</v>
      </c>
      <c r="K7" s="81">
        <v>2022</v>
      </c>
      <c r="L7" s="81">
        <v>2023</v>
      </c>
      <c r="M7" s="81">
        <v>2024</v>
      </c>
      <c r="N7" s="81"/>
      <c r="O7" s="80"/>
      <c r="P7" s="80"/>
      <c r="Q7" s="80"/>
      <c r="R7" s="80"/>
      <c r="S7" s="80"/>
    </row>
    <row r="8" spans="1:19" ht="18.600000000000001" customHeight="1">
      <c r="A8" s="5"/>
      <c r="B8" s="6"/>
      <c r="C8" s="104"/>
      <c r="D8" s="104"/>
      <c r="E8" s="104"/>
      <c r="F8" s="104"/>
      <c r="G8" s="104"/>
      <c r="H8" s="104"/>
      <c r="I8" s="104"/>
      <c r="J8" s="104"/>
      <c r="K8" s="104"/>
      <c r="L8" s="104"/>
      <c r="M8" s="104"/>
    </row>
    <row r="9" spans="1:19" ht="18.600000000000001">
      <c r="A9" s="5"/>
      <c r="C9" s="548" t="s">
        <v>782</v>
      </c>
      <c r="D9" s="548"/>
      <c r="E9" s="548"/>
      <c r="F9" s="548"/>
      <c r="G9" s="548"/>
      <c r="H9" s="129">
        <v>0.75696587822687722</v>
      </c>
      <c r="I9" s="129">
        <v>0.82559614330456521</v>
      </c>
      <c r="J9" s="129">
        <v>0.77631648153723065</v>
      </c>
      <c r="K9" s="129">
        <v>0.82776194849961449</v>
      </c>
      <c r="L9" s="128">
        <v>0.82264191226522854</v>
      </c>
      <c r="M9" s="128">
        <v>0.82372582592527843</v>
      </c>
      <c r="N9" s="150"/>
    </row>
    <row r="10" spans="1:19" ht="18.600000000000001">
      <c r="A10" s="5"/>
      <c r="C10" s="7" t="s">
        <v>423</v>
      </c>
      <c r="H10" s="156">
        <v>0.7346505370766101</v>
      </c>
      <c r="I10" s="156">
        <v>0.78797293183590233</v>
      </c>
      <c r="J10" s="156">
        <v>0.76228182660093635</v>
      </c>
      <c r="K10" s="156">
        <v>0.83264737262746058</v>
      </c>
      <c r="L10" s="156">
        <v>0.84850000000000003</v>
      </c>
      <c r="M10" s="156">
        <v>0.84531190140144319</v>
      </c>
    </row>
    <row r="11" spans="1:19" ht="18.600000000000001">
      <c r="A11" s="5"/>
      <c r="C11" s="7" t="s">
        <v>425</v>
      </c>
      <c r="H11" s="156">
        <v>0.92875408117031943</v>
      </c>
      <c r="I11" s="156">
        <v>0.98021099874009132</v>
      </c>
      <c r="J11" s="156">
        <v>0.9803383507236858</v>
      </c>
      <c r="K11" s="156">
        <v>0.97835695569944503</v>
      </c>
      <c r="L11" s="156">
        <v>0.80669999999999997</v>
      </c>
      <c r="M11" s="156">
        <v>0.78315471817217319</v>
      </c>
    </row>
    <row r="12" spans="1:19" ht="18.600000000000001">
      <c r="A12" s="5"/>
      <c r="C12" s="7" t="s">
        <v>783</v>
      </c>
      <c r="H12" s="156">
        <v>0.56926597507713916</v>
      </c>
      <c r="I12" s="156">
        <v>0.6980745828056274</v>
      </c>
      <c r="J12" s="156">
        <v>0.71724501324842482</v>
      </c>
      <c r="K12" s="156">
        <v>0.70769279146392594</v>
      </c>
      <c r="L12" s="156">
        <v>0.72299999999999998</v>
      </c>
      <c r="M12" s="156">
        <v>0.80482966111443432</v>
      </c>
    </row>
    <row r="13" spans="1:19" ht="18.600000000000001">
      <c r="A13" s="5"/>
      <c r="C13" s="7" t="s">
        <v>426</v>
      </c>
      <c r="H13" s="156">
        <v>0.62515362321266021</v>
      </c>
      <c r="I13" s="156">
        <v>0.74735742337783473</v>
      </c>
      <c r="J13" s="156">
        <v>0.60423354954246478</v>
      </c>
      <c r="K13" s="156">
        <v>0.63574939903406646</v>
      </c>
      <c r="L13" s="156">
        <v>0.62339999999999995</v>
      </c>
      <c r="M13" s="156">
        <v>0.70058398247155307</v>
      </c>
    </row>
    <row r="14" spans="1:19" ht="18.600000000000001">
      <c r="A14" s="5"/>
      <c r="C14" s="7"/>
    </row>
    <row r="15" spans="1:19" ht="18.600000000000001">
      <c r="A15" s="5"/>
      <c r="C15" s="548" t="s">
        <v>784</v>
      </c>
      <c r="D15" s="548"/>
      <c r="E15" s="548"/>
      <c r="F15" s="548"/>
      <c r="G15" s="548"/>
      <c r="H15" s="157">
        <v>7646311594.5104208</v>
      </c>
      <c r="I15" s="157">
        <v>8507000024.3654079</v>
      </c>
      <c r="J15" s="157">
        <v>10425842125.17252</v>
      </c>
      <c r="K15" s="157">
        <v>13479617589.688927</v>
      </c>
      <c r="L15" s="158">
        <v>11865149539.847326</v>
      </c>
      <c r="M15" s="158">
        <v>10542673812.298939</v>
      </c>
      <c r="N15" s="128"/>
    </row>
    <row r="16" spans="1:19" ht="18.600000000000001">
      <c r="A16" s="5"/>
      <c r="C16" s="7" t="s">
        <v>423</v>
      </c>
      <c r="D16" s="7"/>
      <c r="E16" s="7"/>
      <c r="F16" s="7"/>
      <c r="G16" s="7"/>
      <c r="H16" s="132">
        <v>5177229005.6796513</v>
      </c>
      <c r="I16" s="132">
        <v>5389586076.0997934</v>
      </c>
      <c r="J16" s="132">
        <v>10644328694.349524</v>
      </c>
      <c r="K16" s="132">
        <v>10473672369.980349</v>
      </c>
      <c r="L16" s="132">
        <v>9377396218.5297909</v>
      </c>
      <c r="M16" s="132">
        <v>8087190361.7890549</v>
      </c>
      <c r="N16" s="7"/>
    </row>
    <row r="17" spans="1:16" ht="18.600000000000001">
      <c r="A17" s="5"/>
      <c r="C17" s="7" t="s">
        <v>425</v>
      </c>
      <c r="D17" s="7"/>
      <c r="E17" s="7"/>
      <c r="F17" s="7"/>
      <c r="G17" s="7"/>
      <c r="H17" s="132">
        <v>1796051223.0075769</v>
      </c>
      <c r="I17" s="132">
        <v>2304318224.4207397</v>
      </c>
      <c r="J17" s="132">
        <v>1497819771.5971966</v>
      </c>
      <c r="K17" s="132">
        <v>1689330957.5449822</v>
      </c>
      <c r="L17" s="132">
        <v>1468477997.7578499</v>
      </c>
      <c r="M17" s="132">
        <v>1299251772.7326679</v>
      </c>
      <c r="N17" s="7"/>
    </row>
    <row r="18" spans="1:16" ht="18.600000000000001">
      <c r="A18" s="5"/>
      <c r="C18" s="7" t="s">
        <v>783</v>
      </c>
      <c r="D18" s="7"/>
      <c r="E18" s="7"/>
      <c r="F18" s="7"/>
      <c r="G18" s="7"/>
      <c r="H18" s="132">
        <v>277948572.71607012</v>
      </c>
      <c r="I18" s="132">
        <v>269503363.19559664</v>
      </c>
      <c r="J18" s="132">
        <v>343359999.65171689</v>
      </c>
      <c r="K18" s="132">
        <v>575432707.09683919</v>
      </c>
      <c r="L18" s="132">
        <v>380298989.336739</v>
      </c>
      <c r="M18" s="132">
        <v>420391715.27134371</v>
      </c>
      <c r="N18" s="7"/>
    </row>
    <row r="19" spans="1:16" ht="18.600000000000001">
      <c r="A19" s="5"/>
      <c r="C19" s="7" t="s">
        <v>426</v>
      </c>
      <c r="H19" s="132">
        <v>395082793.1071226</v>
      </c>
      <c r="I19" s="132">
        <v>543592360.649279</v>
      </c>
      <c r="J19" s="132">
        <v>470684033.85409194</v>
      </c>
      <c r="K19" s="132">
        <v>741181555.06675529</v>
      </c>
      <c r="L19" s="132">
        <v>638976334.22294605</v>
      </c>
      <c r="M19" s="132">
        <v>735839962.50587344</v>
      </c>
    </row>
    <row r="20" spans="1:16" ht="18.600000000000001">
      <c r="A20" s="5"/>
      <c r="C20" s="7"/>
      <c r="H20" s="132"/>
      <c r="I20" s="132"/>
      <c r="J20" s="132"/>
      <c r="K20" s="132"/>
      <c r="L20" s="132"/>
      <c r="M20" s="132"/>
    </row>
    <row r="21" spans="1:16" ht="15.95" customHeight="1">
      <c r="A21" s="5"/>
      <c r="C21" s="548" t="s">
        <v>785</v>
      </c>
      <c r="D21" s="548"/>
      <c r="E21" s="548"/>
      <c r="F21" s="548"/>
      <c r="G21" s="548"/>
      <c r="H21" s="157">
        <v>10101263233.187208</v>
      </c>
      <c r="I21" s="157">
        <v>10304069481.617172</v>
      </c>
      <c r="J21" s="157">
        <v>13429886358.367256</v>
      </c>
      <c r="K21" s="157">
        <v>16284413186.812735</v>
      </c>
      <c r="L21" s="158">
        <v>14423225176.037317</v>
      </c>
      <c r="M21" s="158">
        <v>12798765657.804302</v>
      </c>
      <c r="N21" s="128"/>
    </row>
    <row r="22" spans="1:16" ht="18.600000000000001">
      <c r="A22" s="5"/>
      <c r="C22" s="7" t="s">
        <v>423</v>
      </c>
      <c r="H22" s="132">
        <v>7047199647.1701546</v>
      </c>
      <c r="I22" s="132">
        <v>6839811189.3800316</v>
      </c>
      <c r="J22" s="132">
        <v>10644328694.349524</v>
      </c>
      <c r="K22" s="132">
        <v>12578761086.977491</v>
      </c>
      <c r="L22" s="132">
        <v>11052026053.129801</v>
      </c>
      <c r="M22" s="132">
        <v>9567108127.0490761</v>
      </c>
    </row>
    <row r="23" spans="1:16" ht="18.600000000000001">
      <c r="A23" s="5"/>
      <c r="C23" s="7" t="s">
        <v>425</v>
      </c>
      <c r="H23" s="132">
        <v>1933828619.8908324</v>
      </c>
      <c r="I23" s="132">
        <v>2350838979.9569502</v>
      </c>
      <c r="J23" s="132">
        <v>1527860019.4427831</v>
      </c>
      <c r="K23" s="132">
        <v>1726702046.4297194</v>
      </c>
      <c r="L23" s="132">
        <v>1820299125.6115899</v>
      </c>
      <c r="M23" s="132">
        <v>1658997567.8944106</v>
      </c>
    </row>
    <row r="24" spans="1:16" ht="18.600000000000001">
      <c r="A24" s="5"/>
      <c r="C24" s="7" t="s">
        <v>783</v>
      </c>
      <c r="H24" s="132">
        <v>488257835.32628369</v>
      </c>
      <c r="I24" s="132">
        <v>386066718.13266325</v>
      </c>
      <c r="J24" s="132">
        <v>478720650.97619689</v>
      </c>
      <c r="K24" s="132">
        <v>813110878.10645223</v>
      </c>
      <c r="L24" s="132">
        <v>525982291.64314699</v>
      </c>
      <c r="M24" s="132">
        <v>522336260.18359494</v>
      </c>
    </row>
    <row r="25" spans="1:16" ht="18.600000000000001">
      <c r="A25" s="5"/>
      <c r="C25" s="7" t="s">
        <v>426</v>
      </c>
      <c r="H25" s="132">
        <v>631977130.79993808</v>
      </c>
      <c r="I25" s="132">
        <v>727352594.14752591</v>
      </c>
      <c r="J25" s="132">
        <v>778976993.59875226</v>
      </c>
      <c r="K25" s="132">
        <v>1165839175.2990699</v>
      </c>
      <c r="L25" s="132">
        <v>1024917705.6527801</v>
      </c>
      <c r="M25" s="132">
        <v>1050323702.6772189</v>
      </c>
    </row>
    <row r="26" spans="1:16">
      <c r="A26" s="5"/>
    </row>
    <row r="27" spans="1:16">
      <c r="A27" s="5"/>
    </row>
    <row r="28" spans="1:16" ht="18.600000000000001">
      <c r="C28" s="105" t="s">
        <v>786</v>
      </c>
      <c r="D28" s="29"/>
      <c r="E28" s="29"/>
      <c r="F28" s="29"/>
      <c r="G28" s="29"/>
      <c r="H28" s="29"/>
      <c r="I28" s="29"/>
      <c r="J28" s="29"/>
      <c r="K28" s="29"/>
      <c r="L28" s="29"/>
      <c r="M28" s="29"/>
      <c r="N28" s="29"/>
      <c r="O28" s="8"/>
      <c r="P28" s="8"/>
    </row>
    <row r="29" spans="1:16" ht="18.600000000000001">
      <c r="C29" s="496" t="s">
        <v>787</v>
      </c>
      <c r="D29" s="496"/>
      <c r="E29" s="496"/>
      <c r="F29" s="496"/>
      <c r="G29" s="496"/>
      <c r="H29" s="496"/>
      <c r="I29" s="496"/>
      <c r="J29" s="496"/>
      <c r="K29" s="496"/>
      <c r="L29" s="496"/>
      <c r="M29" s="496"/>
      <c r="N29" s="496"/>
      <c r="O29" s="115"/>
      <c r="P29" s="115"/>
    </row>
    <row r="30" spans="1:16" ht="18.600000000000001">
      <c r="C30" s="119"/>
      <c r="D30" s="119"/>
      <c r="E30" s="119"/>
      <c r="F30" s="119"/>
      <c r="G30" s="119"/>
      <c r="H30" s="119"/>
      <c r="I30" s="119"/>
      <c r="J30" s="119"/>
      <c r="K30" s="119"/>
      <c r="L30" s="119"/>
      <c r="M30" s="119"/>
      <c r="N30" s="119"/>
      <c r="O30" s="517"/>
      <c r="P30" s="518"/>
    </row>
    <row r="31" spans="1:16" ht="18.600000000000001">
      <c r="C31" s="105" t="s">
        <v>788</v>
      </c>
      <c r="D31" s="29"/>
      <c r="E31" s="29"/>
      <c r="F31" s="29"/>
      <c r="G31" s="29"/>
      <c r="H31" s="29"/>
      <c r="I31" s="29"/>
      <c r="J31" s="29"/>
      <c r="K31" s="29"/>
      <c r="L31" s="29"/>
      <c r="M31" s="29"/>
      <c r="N31" s="29"/>
      <c r="O31" s="113"/>
      <c r="P31" s="113"/>
    </row>
    <row r="32" spans="1:16" ht="18.600000000000001">
      <c r="C32" s="496" t="s">
        <v>789</v>
      </c>
      <c r="D32" s="496"/>
      <c r="E32" s="496"/>
      <c r="F32" s="496"/>
      <c r="G32" s="496"/>
      <c r="H32" s="496"/>
      <c r="I32" s="496"/>
      <c r="J32" s="496"/>
      <c r="K32" s="496"/>
      <c r="L32" s="496"/>
      <c r="M32" s="496"/>
      <c r="N32" s="496"/>
    </row>
    <row r="33" spans="3:16" ht="21">
      <c r="C33" s="145"/>
      <c r="D33" s="122"/>
      <c r="E33" s="122"/>
      <c r="F33" s="122"/>
      <c r="G33" s="122"/>
      <c r="H33" s="122"/>
      <c r="I33" s="122"/>
      <c r="J33" s="122"/>
      <c r="K33" s="122"/>
      <c r="L33" s="122"/>
      <c r="M33" s="122"/>
      <c r="N33" s="122"/>
      <c r="O33" s="517"/>
      <c r="P33" s="518"/>
    </row>
    <row r="36" spans="3:16" ht="18.600000000000001" customHeight="1"/>
    <row r="54" ht="14.45" customHeight="1"/>
    <row r="60" ht="14.45" customHeight="1"/>
    <row r="68" ht="18.600000000000001" customHeight="1"/>
    <row r="69" ht="18.600000000000001" customHeight="1"/>
    <row r="70" ht="18.95" customHeight="1"/>
    <row r="71" ht="18.600000000000001" customHeight="1"/>
    <row r="72" ht="18.600000000000001" customHeight="1"/>
    <row r="73" ht="18.600000000000001" customHeight="1"/>
    <row r="75" ht="18.600000000000001" customHeight="1"/>
    <row r="76" ht="18.600000000000001" customHeight="1"/>
    <row r="78" ht="18.600000000000001" customHeight="1"/>
    <row r="79" ht="18.600000000000001" customHeight="1"/>
    <row r="80" ht="21" customHeight="1"/>
    <row r="81" ht="15.95" customHeight="1"/>
    <row r="82" ht="18.600000000000001" customHeight="1"/>
    <row r="84" ht="18.600000000000001" customHeight="1"/>
    <row r="88" ht="15.95" customHeight="1"/>
    <row r="89" ht="18.600000000000001" customHeight="1"/>
    <row r="91" ht="18.600000000000001" customHeight="1"/>
    <row r="92" ht="18.600000000000001" customHeight="1"/>
    <row r="93" ht="18.600000000000001" customHeight="1"/>
    <row r="94" ht="18.600000000000001" customHeight="1"/>
    <row r="95" ht="14.45" customHeight="1"/>
    <row r="99" ht="14.45" customHeight="1"/>
    <row r="100" ht="14.45" customHeight="1"/>
    <row r="101" ht="14.45" customHeight="1"/>
  </sheetData>
  <mergeCells count="8">
    <mergeCell ref="C29:N29"/>
    <mergeCell ref="O30:P30"/>
    <mergeCell ref="C32:N32"/>
    <mergeCell ref="O33:P33"/>
    <mergeCell ref="C7:G7"/>
    <mergeCell ref="C9:G9"/>
    <mergeCell ref="C15:G15"/>
    <mergeCell ref="C21:G21"/>
  </mergeCells>
  <hyperlinks>
    <hyperlink ref="A4" location="'ÍNDICE REMISSIVO'!A1" display="Índice" xr:uid="{D9FB6729-C81D-4D6B-95EA-8744588E0859}"/>
    <hyperlink ref="F1" location="ÍNDICE!A1" display="Índice" xr:uid="{35E5594E-6332-48AB-8180-44BC3FFCDB01}"/>
    <hyperlink ref="G1" location="'TEMAS MATERIAIS'!A1" display="Temas materiais" xr:uid="{6503A6A0-567E-40C0-9508-84348A257CA8}"/>
    <hyperlink ref="H1" location="AMBIENTAL!A1" display="Ambiental" xr:uid="{19D758A7-9503-49C9-A85B-4835C8AD7559}"/>
    <hyperlink ref="I1" location="ECONÔMICO!A1" display="Econômico " xr:uid="{4F92EEA5-300A-4127-9965-385AC579B9E7}"/>
    <hyperlink ref="J1" location="GOVERNANÇA!A1" display="Governança " xr:uid="{F1E85B26-0F4E-4E7E-86D6-7E3497DD9B1A}"/>
    <hyperlink ref="L1" location="GRI!A1" display="GRI" xr:uid="{3A5D4793-13F7-4834-BDEB-9EDBC89EB4DC}"/>
    <hyperlink ref="M1" location="SASB!A1" display="SASB" xr:uid="{42CD7193-6C83-4805-A5A7-DAF11D2D5A07}"/>
    <hyperlink ref="K1" location="SOCIAL!A1" display="Social " xr:uid="{64A795F3-9B07-43F7-8FEC-CFF7F754C6CF}"/>
  </hyperlinks>
  <pageMargins left="0.511811024" right="0.511811024" top="0.78740157499999996" bottom="0.78740157499999996" header="0.31496062000000002" footer="0.31496062000000002"/>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F3658-A63C-4340-9160-4831FA52E529}">
  <sheetPr>
    <tabColor rgb="FF0070C0"/>
  </sheetPr>
  <dimension ref="A1:S98"/>
  <sheetViews>
    <sheetView showGridLines="0" zoomScale="56" zoomScaleNormal="80" workbookViewId="0">
      <selection activeCell="C11" sqref="C11"/>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8.5">
      <c r="A3" s="3"/>
      <c r="C3" s="37" t="s">
        <v>790</v>
      </c>
      <c r="S3" s="21"/>
    </row>
    <row r="4" spans="1:19" ht="21">
      <c r="A4" s="5" t="s">
        <v>0</v>
      </c>
      <c r="B4" s="6">
        <v>3</v>
      </c>
      <c r="C4" s="4"/>
    </row>
    <row r="5" spans="1:19" ht="21">
      <c r="A5" s="5"/>
      <c r="B5" s="6"/>
      <c r="C5" s="13" t="s">
        <v>791</v>
      </c>
      <c r="D5" s="10"/>
      <c r="E5" s="10"/>
      <c r="F5" s="10"/>
      <c r="G5" s="10"/>
      <c r="H5" s="10"/>
      <c r="I5" s="10"/>
      <c r="J5" s="10"/>
      <c r="K5" s="10"/>
      <c r="L5" s="10"/>
      <c r="M5" s="10"/>
      <c r="N5" s="10"/>
    </row>
    <row r="6" spans="1:19" ht="18.600000000000001">
      <c r="A6" s="5"/>
      <c r="B6" s="6"/>
      <c r="C6" s="135"/>
    </row>
    <row r="7" spans="1:19" ht="57.6" customHeight="1" thickBot="1">
      <c r="A7" s="134"/>
      <c r="B7" s="6"/>
      <c r="C7" s="506" t="s">
        <v>792</v>
      </c>
      <c r="D7" s="506"/>
      <c r="E7" s="506"/>
      <c r="F7" s="506"/>
      <c r="G7" s="506"/>
      <c r="H7" s="81">
        <v>2019</v>
      </c>
      <c r="I7" s="81">
        <v>2020</v>
      </c>
      <c r="J7" s="81">
        <v>2021</v>
      </c>
      <c r="K7" s="81">
        <v>2022</v>
      </c>
      <c r="L7" s="81">
        <v>2023</v>
      </c>
      <c r="M7" s="81">
        <v>2024</v>
      </c>
      <c r="N7" s="81"/>
      <c r="O7" s="80"/>
      <c r="P7" s="80"/>
      <c r="Q7" s="80"/>
      <c r="R7" s="80"/>
      <c r="S7" s="80"/>
    </row>
    <row r="8" spans="1:19" ht="18.600000000000001" customHeight="1">
      <c r="A8" s="5"/>
      <c r="B8" s="6"/>
      <c r="C8" s="104"/>
      <c r="D8" s="104"/>
      <c r="E8" s="104"/>
      <c r="F8" s="104"/>
      <c r="G8" s="104"/>
      <c r="H8" s="104"/>
      <c r="I8" s="104"/>
      <c r="J8" s="104"/>
      <c r="K8" s="104"/>
      <c r="L8" s="104"/>
      <c r="M8" s="104"/>
    </row>
    <row r="9" spans="1:19" ht="18.600000000000001">
      <c r="A9" s="5"/>
      <c r="C9" s="137" t="s">
        <v>793</v>
      </c>
      <c r="H9" s="159">
        <v>41</v>
      </c>
      <c r="I9" s="159">
        <v>41</v>
      </c>
      <c r="J9" s="159">
        <v>40</v>
      </c>
      <c r="K9" s="159">
        <v>40</v>
      </c>
      <c r="L9" s="159">
        <v>40</v>
      </c>
      <c r="M9" s="159">
        <v>40</v>
      </c>
    </row>
    <row r="10" spans="1:19" ht="25.5" customHeight="1">
      <c r="A10" s="5"/>
      <c r="C10" s="137" t="s">
        <v>794</v>
      </c>
      <c r="H10" s="160">
        <v>1</v>
      </c>
      <c r="I10" s="160">
        <v>1</v>
      </c>
      <c r="J10" s="160">
        <v>1</v>
      </c>
      <c r="K10" s="160">
        <v>1</v>
      </c>
      <c r="L10" s="160">
        <v>1</v>
      </c>
      <c r="M10" s="160">
        <v>1</v>
      </c>
    </row>
    <row r="11" spans="1:19">
      <c r="A11" s="5"/>
    </row>
    <row r="12" spans="1:19">
      <c r="A12" s="5"/>
    </row>
    <row r="13" spans="1:19" ht="18.600000000000001">
      <c r="A13" s="5"/>
      <c r="C13" s="105" t="s">
        <v>795</v>
      </c>
      <c r="D13" s="29"/>
      <c r="E13" s="29"/>
      <c r="F13" s="29"/>
      <c r="G13" s="29"/>
      <c r="H13" s="29"/>
      <c r="I13" s="29"/>
      <c r="J13" s="29"/>
      <c r="K13" s="29"/>
      <c r="L13" s="29"/>
      <c r="M13" s="29"/>
      <c r="N13" s="29"/>
    </row>
    <row r="14" spans="1:19" ht="18.600000000000001">
      <c r="A14" s="5"/>
      <c r="C14" s="496" t="s">
        <v>796</v>
      </c>
      <c r="D14" s="496"/>
      <c r="E14" s="496"/>
      <c r="F14" s="496"/>
      <c r="G14" s="496"/>
      <c r="H14" s="496"/>
      <c r="I14" s="496"/>
      <c r="J14" s="496"/>
      <c r="K14" s="496"/>
      <c r="L14" s="496"/>
      <c r="M14" s="496"/>
      <c r="N14" s="496"/>
    </row>
    <row r="15" spans="1:19">
      <c r="A15" s="5"/>
    </row>
    <row r="16" spans="1:19" ht="21">
      <c r="A16" s="5"/>
      <c r="C16" s="13" t="s">
        <v>797</v>
      </c>
      <c r="D16" s="10"/>
      <c r="E16" s="10"/>
      <c r="F16" s="10"/>
      <c r="G16" s="10"/>
      <c r="H16" s="10"/>
      <c r="I16" s="10"/>
      <c r="J16" s="10"/>
      <c r="K16" s="10"/>
      <c r="L16" s="10"/>
      <c r="M16" s="10"/>
      <c r="N16" s="10"/>
    </row>
    <row r="17" spans="1:16">
      <c r="A17" s="5"/>
    </row>
    <row r="18" spans="1:16" ht="86.45" customHeight="1" thickBot="1">
      <c r="A18" s="5"/>
      <c r="C18" s="506" t="s">
        <v>798</v>
      </c>
      <c r="D18" s="506"/>
      <c r="E18" s="506"/>
      <c r="F18" s="506"/>
      <c r="G18" s="506"/>
      <c r="H18" s="81">
        <v>2019</v>
      </c>
      <c r="I18" s="81">
        <v>2020</v>
      </c>
      <c r="J18" s="81">
        <v>2021</v>
      </c>
      <c r="K18" s="81">
        <v>2022</v>
      </c>
      <c r="L18" s="81">
        <v>2023</v>
      </c>
      <c r="M18" s="81">
        <v>2024</v>
      </c>
      <c r="N18" s="81"/>
    </row>
    <row r="19" spans="1:16" ht="18.600000000000001">
      <c r="A19" s="5"/>
      <c r="C19" s="104"/>
      <c r="D19" s="104"/>
      <c r="E19" s="104"/>
      <c r="F19" s="104"/>
      <c r="G19" s="104"/>
      <c r="H19" s="104"/>
      <c r="I19" s="104"/>
      <c r="J19" s="104"/>
      <c r="K19" s="104"/>
      <c r="L19" s="104"/>
      <c r="M19" s="104"/>
    </row>
    <row r="20" spans="1:16" ht="18.600000000000001">
      <c r="A20" s="5"/>
      <c r="C20" s="137" t="s">
        <v>793</v>
      </c>
      <c r="H20" s="125" t="s">
        <v>612</v>
      </c>
      <c r="I20" s="125">
        <v>11</v>
      </c>
      <c r="J20" s="159">
        <v>11</v>
      </c>
      <c r="K20" s="159">
        <v>11</v>
      </c>
      <c r="L20" s="159">
        <v>11</v>
      </c>
      <c r="M20" s="159">
        <v>11</v>
      </c>
    </row>
    <row r="21" spans="1:16" ht="18.600000000000001">
      <c r="A21" s="5"/>
      <c r="C21" s="137" t="s">
        <v>799</v>
      </c>
      <c r="H21" s="160" t="s">
        <v>612</v>
      </c>
      <c r="I21" s="160">
        <v>1</v>
      </c>
      <c r="J21" s="160">
        <v>1</v>
      </c>
      <c r="K21" s="160">
        <v>1</v>
      </c>
      <c r="L21" s="160">
        <v>1</v>
      </c>
      <c r="M21" s="160">
        <v>1</v>
      </c>
    </row>
    <row r="22" spans="1:16">
      <c r="A22" s="5"/>
    </row>
    <row r="23" spans="1:16">
      <c r="A23" s="5"/>
    </row>
    <row r="24" spans="1:16" ht="81.599999999999994" customHeight="1" thickBot="1">
      <c r="A24" s="5"/>
      <c r="C24" s="506" t="s">
        <v>800</v>
      </c>
      <c r="D24" s="506"/>
      <c r="E24" s="506"/>
      <c r="F24" s="506"/>
      <c r="G24" s="506"/>
      <c r="H24" s="81">
        <v>2019</v>
      </c>
      <c r="I24" s="81">
        <v>2020</v>
      </c>
      <c r="J24" s="81">
        <v>2021</v>
      </c>
      <c r="K24" s="81">
        <v>2022</v>
      </c>
      <c r="L24" s="81">
        <v>2023</v>
      </c>
      <c r="M24" s="81">
        <v>2024</v>
      </c>
      <c r="N24" s="81"/>
    </row>
    <row r="25" spans="1:16" ht="18.600000000000001">
      <c r="C25" s="104"/>
      <c r="D25" s="104"/>
      <c r="E25" s="104"/>
      <c r="F25" s="104"/>
      <c r="G25" s="104"/>
      <c r="H25" s="104"/>
      <c r="I25" s="104"/>
      <c r="J25" s="104"/>
      <c r="K25" s="104"/>
      <c r="L25" s="104"/>
      <c r="M25" s="104"/>
      <c r="O25" s="8"/>
      <c r="P25" s="8"/>
    </row>
    <row r="26" spans="1:16" ht="18.600000000000001">
      <c r="C26" s="137" t="s">
        <v>793</v>
      </c>
      <c r="H26" s="161" t="s">
        <v>612</v>
      </c>
      <c r="I26" s="88">
        <v>7993</v>
      </c>
      <c r="J26" s="88">
        <v>8312</v>
      </c>
      <c r="K26" s="88">
        <v>8668</v>
      </c>
      <c r="L26" s="88">
        <v>8569</v>
      </c>
      <c r="M26" s="88">
        <v>8846</v>
      </c>
      <c r="O26" s="115"/>
      <c r="P26" s="115"/>
    </row>
    <row r="27" spans="1:16" ht="18.600000000000001">
      <c r="C27" s="137" t="s">
        <v>801</v>
      </c>
      <c r="H27" s="152" t="s">
        <v>612</v>
      </c>
      <c r="I27" s="152">
        <v>1</v>
      </c>
      <c r="J27" s="152">
        <v>1.0047793531942011</v>
      </c>
      <c r="K27" s="162">
        <v>1</v>
      </c>
      <c r="L27" s="162">
        <v>1</v>
      </c>
      <c r="M27" s="162">
        <v>1</v>
      </c>
      <c r="O27" s="517"/>
      <c r="P27" s="518"/>
    </row>
    <row r="30" spans="1:16" ht="60" customHeight="1">
      <c r="C30" s="516" t="s">
        <v>802</v>
      </c>
      <c r="D30" s="516"/>
      <c r="E30" s="516"/>
      <c r="F30" s="516"/>
      <c r="G30" s="516"/>
      <c r="H30" s="516"/>
      <c r="I30" s="516"/>
      <c r="J30" s="516"/>
      <c r="K30" s="516"/>
      <c r="L30" s="516"/>
      <c r="M30" s="516"/>
      <c r="N30" s="516"/>
    </row>
    <row r="31" spans="1:16" ht="47.1" customHeight="1">
      <c r="C31" s="552" t="s">
        <v>803</v>
      </c>
      <c r="D31" s="552"/>
      <c r="E31" s="552"/>
      <c r="F31" s="552"/>
      <c r="G31" s="552"/>
      <c r="H31" s="552"/>
      <c r="I31" s="552"/>
      <c r="J31" s="552"/>
      <c r="K31" s="552"/>
      <c r="L31" s="552"/>
      <c r="M31" s="552"/>
      <c r="N31" s="118"/>
    </row>
    <row r="32" spans="1:16" ht="18.600000000000001" customHeight="1">
      <c r="C32" s="497" t="s">
        <v>804</v>
      </c>
      <c r="D32" s="497"/>
      <c r="E32" s="497"/>
      <c r="F32" s="497"/>
      <c r="G32" s="497"/>
      <c r="H32" s="497"/>
      <c r="I32" s="497"/>
      <c r="J32" s="497"/>
      <c r="K32" s="497"/>
      <c r="L32" s="497"/>
      <c r="M32" s="497"/>
    </row>
    <row r="33" spans="3:13">
      <c r="C33" s="497"/>
      <c r="D33" s="497"/>
      <c r="E33" s="497"/>
      <c r="F33" s="497"/>
      <c r="G33" s="497"/>
      <c r="H33" s="497"/>
      <c r="I33" s="497"/>
      <c r="J33" s="497"/>
      <c r="K33" s="497"/>
      <c r="L33" s="497"/>
      <c r="M33" s="497"/>
    </row>
    <row r="34" spans="3:13">
      <c r="C34" s="497"/>
      <c r="D34" s="497"/>
      <c r="E34" s="497"/>
      <c r="F34" s="497"/>
      <c r="G34" s="497"/>
      <c r="H34" s="497"/>
      <c r="I34" s="497"/>
      <c r="J34" s="497"/>
      <c r="K34" s="497"/>
      <c r="L34" s="497"/>
      <c r="M34" s="497"/>
    </row>
    <row r="35" spans="3:13">
      <c r="C35" s="497"/>
      <c r="D35" s="497"/>
      <c r="E35" s="497"/>
      <c r="F35" s="497"/>
      <c r="G35" s="497"/>
      <c r="H35" s="497"/>
      <c r="I35" s="497"/>
      <c r="J35" s="497"/>
      <c r="K35" s="497"/>
      <c r="L35" s="497"/>
      <c r="M35" s="497"/>
    </row>
    <row r="36" spans="3:13">
      <c r="C36" s="497"/>
      <c r="D36" s="497"/>
      <c r="E36" s="497"/>
      <c r="F36" s="497"/>
      <c r="G36" s="497"/>
      <c r="H36" s="497"/>
      <c r="I36" s="497"/>
      <c r="J36" s="497"/>
      <c r="K36" s="497"/>
      <c r="L36" s="497"/>
      <c r="M36" s="497"/>
    </row>
    <row r="37" spans="3:13" ht="97.5" customHeight="1" thickBot="1">
      <c r="C37" s="506" t="s">
        <v>805</v>
      </c>
      <c r="D37" s="506"/>
      <c r="E37" s="506"/>
      <c r="F37" s="506"/>
      <c r="G37" s="506"/>
      <c r="H37" s="81">
        <v>2019</v>
      </c>
      <c r="I37" s="81">
        <v>2020</v>
      </c>
      <c r="J37" s="81">
        <v>2021</v>
      </c>
      <c r="K37" s="81">
        <v>2022</v>
      </c>
      <c r="L37" s="81">
        <v>2023</v>
      </c>
      <c r="M37" s="81">
        <v>2024</v>
      </c>
    </row>
    <row r="38" spans="3:13" ht="18.600000000000001">
      <c r="C38" s="104"/>
      <c r="D38" s="104"/>
      <c r="E38" s="104"/>
      <c r="F38" s="104"/>
      <c r="G38" s="104"/>
      <c r="H38" s="104"/>
      <c r="I38" s="104"/>
      <c r="J38" s="104"/>
      <c r="K38" s="104"/>
      <c r="L38" s="104"/>
      <c r="M38" s="104"/>
    </row>
    <row r="39" spans="3:13" ht="18.600000000000001">
      <c r="C39" s="137" t="s">
        <v>793</v>
      </c>
      <c r="H39" s="163" t="s">
        <v>612</v>
      </c>
      <c r="I39" s="163">
        <v>11</v>
      </c>
      <c r="J39" s="163">
        <v>11</v>
      </c>
      <c r="K39" s="163">
        <v>11</v>
      </c>
      <c r="L39" s="163">
        <v>11</v>
      </c>
      <c r="M39" s="163">
        <v>9</v>
      </c>
    </row>
    <row r="40" spans="3:13" ht="18.600000000000001">
      <c r="C40" s="137" t="s">
        <v>806</v>
      </c>
      <c r="H40" s="152" t="s">
        <v>612</v>
      </c>
      <c r="I40" s="152">
        <v>1</v>
      </c>
      <c r="J40" s="152">
        <v>1</v>
      </c>
      <c r="K40" s="162">
        <v>1</v>
      </c>
      <c r="L40" s="162">
        <v>1</v>
      </c>
      <c r="M40" s="162">
        <v>0.81</v>
      </c>
    </row>
    <row r="42" spans="3:13" ht="54" customHeight="1" thickBot="1">
      <c r="C42" s="506" t="s">
        <v>807</v>
      </c>
      <c r="D42" s="506"/>
      <c r="E42" s="506"/>
      <c r="F42" s="506"/>
      <c r="G42" s="506"/>
      <c r="H42" s="81">
        <v>2019</v>
      </c>
      <c r="I42" s="81">
        <v>2020</v>
      </c>
      <c r="J42" s="81">
        <v>2021</v>
      </c>
      <c r="K42" s="81">
        <v>2022</v>
      </c>
      <c r="L42" s="81">
        <v>2023</v>
      </c>
      <c r="M42" s="81">
        <v>2024</v>
      </c>
    </row>
    <row r="43" spans="3:13" ht="18.600000000000001">
      <c r="C43" s="104"/>
      <c r="D43" s="104"/>
      <c r="E43" s="104"/>
      <c r="F43" s="104"/>
      <c r="G43" s="104"/>
      <c r="H43" s="104"/>
      <c r="I43" s="104"/>
      <c r="J43" s="104"/>
      <c r="K43" s="104"/>
      <c r="L43" s="104"/>
      <c r="M43" s="104"/>
    </row>
    <row r="44" spans="3:13" ht="18.600000000000001">
      <c r="C44" s="137" t="s">
        <v>793</v>
      </c>
      <c r="H44" s="161" t="s">
        <v>612</v>
      </c>
      <c r="I44" s="88">
        <v>7486.9331120755678</v>
      </c>
      <c r="J44" s="88">
        <v>8092.1058201058195</v>
      </c>
      <c r="K44" s="88">
        <v>8373.2880000000005</v>
      </c>
      <c r="L44" s="88">
        <v>8569</v>
      </c>
      <c r="M44" s="88">
        <v>8799</v>
      </c>
    </row>
    <row r="45" spans="3:13" ht="18.600000000000001">
      <c r="C45" s="137" t="s">
        <v>808</v>
      </c>
      <c r="H45" s="152" t="s">
        <v>612</v>
      </c>
      <c r="I45" s="152">
        <v>0.93668623946898133</v>
      </c>
      <c r="J45" s="152">
        <v>0.97354497354497349</v>
      </c>
      <c r="K45" s="152">
        <v>0.96599999999999997</v>
      </c>
      <c r="L45" s="152">
        <v>1</v>
      </c>
      <c r="M45" s="152">
        <v>0.99</v>
      </c>
    </row>
    <row r="48" spans="3:13" ht="108.75" customHeight="1">
      <c r="C48" s="484" t="s">
        <v>809</v>
      </c>
      <c r="D48" s="484"/>
      <c r="E48" s="484"/>
      <c r="F48" s="484"/>
      <c r="G48" s="484"/>
      <c r="H48" s="484"/>
      <c r="I48" s="484"/>
      <c r="J48" s="484"/>
      <c r="K48" s="484"/>
      <c r="L48" s="484"/>
      <c r="M48" s="484"/>
    </row>
    <row r="50" spans="3:14" ht="21">
      <c r="C50" s="13" t="s">
        <v>810</v>
      </c>
      <c r="D50" s="10"/>
      <c r="E50" s="10"/>
      <c r="F50" s="10"/>
      <c r="G50" s="10"/>
      <c r="H50" s="10"/>
      <c r="I50" s="10"/>
      <c r="J50" s="10"/>
      <c r="K50" s="10"/>
      <c r="L50" s="10"/>
      <c r="M50" s="10"/>
      <c r="N50" s="10"/>
    </row>
    <row r="51" spans="3:14" ht="14.45" customHeight="1">
      <c r="C51" s="135"/>
    </row>
    <row r="52" spans="3:14" ht="39" customHeight="1" thickBot="1">
      <c r="C52" s="506" t="s">
        <v>811</v>
      </c>
      <c r="D52" s="506"/>
      <c r="E52" s="506"/>
      <c r="F52" s="506"/>
      <c r="G52" s="506"/>
      <c r="H52" s="81">
        <v>2019</v>
      </c>
      <c r="I52" s="81">
        <v>2020</v>
      </c>
      <c r="J52" s="81">
        <v>2021</v>
      </c>
      <c r="K52" s="81">
        <v>2022</v>
      </c>
      <c r="L52" s="81">
        <v>2023</v>
      </c>
      <c r="M52" s="81">
        <v>2024</v>
      </c>
      <c r="N52" s="81"/>
    </row>
    <row r="53" spans="3:14" ht="12.6" customHeight="1">
      <c r="C53" s="104"/>
      <c r="D53" s="104"/>
      <c r="E53" s="104"/>
      <c r="F53" s="104"/>
      <c r="G53" s="104"/>
      <c r="H53" s="104"/>
      <c r="I53" s="104"/>
      <c r="J53" s="104"/>
      <c r="K53" s="104"/>
      <c r="L53" s="104"/>
      <c r="M53" s="104"/>
    </row>
    <row r="54" spans="3:14" ht="18.600000000000001">
      <c r="C54" s="137" t="s">
        <v>812</v>
      </c>
      <c r="H54" s="147" t="s">
        <v>612</v>
      </c>
      <c r="I54" s="147">
        <v>0</v>
      </c>
      <c r="J54" s="147">
        <v>0</v>
      </c>
      <c r="K54" s="147">
        <v>0</v>
      </c>
      <c r="L54" s="147">
        <v>0</v>
      </c>
      <c r="M54" s="147">
        <v>0</v>
      </c>
    </row>
    <row r="55" spans="3:14" ht="18.600000000000001">
      <c r="C55" s="137"/>
    </row>
    <row r="56" spans="3:14" ht="48.6" customHeight="1" thickBot="1">
      <c r="C56" s="506" t="s">
        <v>813</v>
      </c>
      <c r="D56" s="506"/>
      <c r="E56" s="506"/>
      <c r="F56" s="506"/>
      <c r="G56" s="506"/>
      <c r="H56" s="81">
        <v>2019</v>
      </c>
      <c r="I56" s="81">
        <v>2020</v>
      </c>
      <c r="J56" s="81">
        <v>2021</v>
      </c>
      <c r="K56" s="81">
        <v>2022</v>
      </c>
      <c r="L56" s="81">
        <v>2023</v>
      </c>
      <c r="M56" s="81">
        <v>2024</v>
      </c>
      <c r="N56" s="81"/>
    </row>
    <row r="57" spans="3:14" ht="14.45" customHeight="1">
      <c r="C57" s="104"/>
      <c r="D57" s="104"/>
      <c r="E57" s="104"/>
      <c r="F57" s="104"/>
      <c r="G57" s="104"/>
      <c r="H57" s="104"/>
      <c r="I57" s="104"/>
      <c r="J57" s="104"/>
      <c r="K57" s="104"/>
      <c r="L57" s="104"/>
      <c r="M57" s="104"/>
    </row>
    <row r="58" spans="3:14" ht="18.600000000000001">
      <c r="C58" s="137" t="s">
        <v>814</v>
      </c>
      <c r="H58" s="147" t="s">
        <v>612</v>
      </c>
      <c r="I58" s="147">
        <v>0</v>
      </c>
      <c r="J58" s="147">
        <v>0</v>
      </c>
      <c r="K58" s="147">
        <v>0</v>
      </c>
      <c r="L58" s="147">
        <v>0</v>
      </c>
      <c r="M58" s="147">
        <v>0</v>
      </c>
    </row>
    <row r="60" spans="3:14" ht="87.95" customHeight="1" thickBot="1">
      <c r="C60" s="506" t="s">
        <v>815</v>
      </c>
      <c r="D60" s="506"/>
      <c r="E60" s="506"/>
      <c r="F60" s="506"/>
      <c r="G60" s="506"/>
      <c r="H60" s="81">
        <v>2019</v>
      </c>
      <c r="I60" s="81">
        <v>2020</v>
      </c>
      <c r="J60" s="81">
        <v>2021</v>
      </c>
      <c r="K60" s="81">
        <v>2022</v>
      </c>
      <c r="L60" s="81">
        <v>2023</v>
      </c>
      <c r="M60" s="81">
        <v>2024</v>
      </c>
      <c r="N60" s="81"/>
    </row>
    <row r="61" spans="3:14" ht="18.600000000000001">
      <c r="C61" s="104"/>
      <c r="D61" s="104"/>
      <c r="E61" s="104"/>
      <c r="F61" s="104"/>
      <c r="G61" s="104"/>
      <c r="H61" s="104"/>
      <c r="I61" s="104"/>
      <c r="J61" s="104"/>
      <c r="K61" s="104"/>
      <c r="L61" s="104"/>
      <c r="M61" s="104"/>
    </row>
    <row r="62" spans="3:14" ht="18.600000000000001">
      <c r="C62" s="553" t="s">
        <v>816</v>
      </c>
      <c r="D62" s="553"/>
      <c r="E62" s="553"/>
      <c r="F62" s="553"/>
      <c r="G62" s="553"/>
      <c r="H62" s="147" t="s">
        <v>612</v>
      </c>
      <c r="I62" s="147">
        <v>0</v>
      </c>
      <c r="J62" s="147">
        <v>0</v>
      </c>
      <c r="K62" s="147">
        <v>0</v>
      </c>
      <c r="L62" s="147">
        <v>0</v>
      </c>
      <c r="M62" s="147">
        <v>0</v>
      </c>
    </row>
    <row r="63" spans="3:14">
      <c r="C63" s="553"/>
      <c r="D63" s="553"/>
      <c r="E63" s="553"/>
      <c r="F63" s="553"/>
      <c r="G63" s="553"/>
    </row>
    <row r="65" spans="3:14" ht="84.6" customHeight="1" thickBot="1">
      <c r="C65" s="506" t="s">
        <v>817</v>
      </c>
      <c r="D65" s="506"/>
      <c r="E65" s="506"/>
      <c r="F65" s="506"/>
      <c r="G65" s="506"/>
      <c r="H65" s="81">
        <v>2019</v>
      </c>
      <c r="I65" s="81">
        <v>2020</v>
      </c>
      <c r="J65" s="81">
        <v>2021</v>
      </c>
      <c r="K65" s="81">
        <v>2022</v>
      </c>
      <c r="L65" s="81">
        <v>2023</v>
      </c>
      <c r="M65" s="81">
        <v>2024</v>
      </c>
      <c r="N65" s="81"/>
    </row>
    <row r="66" spans="3:14" ht="18.600000000000001" customHeight="1">
      <c r="C66" s="104"/>
      <c r="D66" s="104"/>
      <c r="E66" s="104"/>
      <c r="F66" s="104"/>
      <c r="G66" s="104"/>
      <c r="H66" s="104"/>
      <c r="I66" s="104"/>
      <c r="J66" s="104"/>
      <c r="K66" s="104"/>
      <c r="L66" s="104"/>
      <c r="M66" s="104"/>
    </row>
    <row r="67" spans="3:14" ht="18.95" customHeight="1">
      <c r="C67" s="137" t="s">
        <v>818</v>
      </c>
      <c r="H67" s="147" t="s">
        <v>612</v>
      </c>
      <c r="I67" s="147">
        <v>0</v>
      </c>
      <c r="J67" s="147">
        <v>0</v>
      </c>
      <c r="K67" s="147">
        <v>0</v>
      </c>
      <c r="L67" s="147">
        <v>0</v>
      </c>
      <c r="M67" s="147">
        <v>0</v>
      </c>
    </row>
    <row r="68" spans="3:14" ht="18.600000000000001" customHeight="1"/>
    <row r="69" spans="3:14" ht="18.600000000000001" customHeight="1"/>
    <row r="70" spans="3:14" ht="18.600000000000001" customHeight="1"/>
    <row r="72" spans="3:14" ht="18.600000000000001" customHeight="1"/>
    <row r="73" spans="3:14" ht="18.600000000000001" customHeight="1"/>
    <row r="75" spans="3:14" ht="18.600000000000001" customHeight="1"/>
    <row r="76" spans="3:14" ht="18.600000000000001" customHeight="1"/>
    <row r="77" spans="3:14" ht="21" customHeight="1"/>
    <row r="78" spans="3:14" ht="15.95" customHeight="1"/>
    <row r="79" spans="3:14" ht="18.600000000000001" customHeight="1"/>
    <row r="81" ht="18.600000000000001" customHeight="1"/>
    <row r="85" ht="15.95" customHeight="1"/>
    <row r="86" ht="18.600000000000001" customHeight="1"/>
    <row r="88" ht="18.600000000000001" customHeight="1"/>
    <row r="89" ht="18.600000000000001" customHeight="1"/>
    <row r="90" ht="18.600000000000001" customHeight="1"/>
    <row r="91" ht="18.600000000000001" customHeight="1"/>
    <row r="92" ht="14.45" customHeight="1"/>
    <row r="96" ht="14.45" customHeight="1"/>
    <row r="97" ht="14.45" customHeight="1"/>
    <row r="98" ht="14.45" customHeight="1"/>
  </sheetData>
  <mergeCells count="16">
    <mergeCell ref="C7:G7"/>
    <mergeCell ref="C14:N14"/>
    <mergeCell ref="C60:G60"/>
    <mergeCell ref="C65:G65"/>
    <mergeCell ref="C62:G63"/>
    <mergeCell ref="C32:M36"/>
    <mergeCell ref="C37:G37"/>
    <mergeCell ref="C42:G42"/>
    <mergeCell ref="C48:M48"/>
    <mergeCell ref="C52:G52"/>
    <mergeCell ref="C56:G56"/>
    <mergeCell ref="O27:P27"/>
    <mergeCell ref="C18:G18"/>
    <mergeCell ref="C24:G24"/>
    <mergeCell ref="C30:N30"/>
    <mergeCell ref="C31:M31"/>
  </mergeCells>
  <hyperlinks>
    <hyperlink ref="A4" location="'ÍNDICE REMISSIVO'!A1" display="Índice" xr:uid="{1E332C5B-FAA6-4825-805C-9127B111DDB2}"/>
    <hyperlink ref="F1" location="ÍNDICE!A1" display="Índice" xr:uid="{AEA281AD-6477-4FE7-B9FF-905AEE39AF1F}"/>
    <hyperlink ref="G1" location="'TEMAS MATERIAIS'!A1" display="Temas materiais" xr:uid="{58AE4F3B-A1D7-4BA3-A669-723A3DDEF090}"/>
    <hyperlink ref="H1" location="AMBIENTAL!A1" display="Ambiental" xr:uid="{EF823487-7488-474C-94ED-97CB306EC9BB}"/>
    <hyperlink ref="I1" location="ECONÔMICO!A1" display="Econômico " xr:uid="{21BFF04D-21ED-4E11-95F5-C6101C3AA2F1}"/>
    <hyperlink ref="J1" location="GOVERNANÇA!A1" display="Governança " xr:uid="{EA1B6CBA-9F9C-4AD4-A466-0A1732AB4F59}"/>
    <hyperlink ref="L1" location="GRI!A1" display="GRI" xr:uid="{92DDFA57-AEE1-41CB-BF21-1EB4E3DAE87D}"/>
    <hyperlink ref="M1" location="SASB!A1" display="SASB" xr:uid="{CC3C6532-16FA-4CC6-AFB2-7DB0DCD7E57F}"/>
    <hyperlink ref="K1" location="SOCIAL!A1" display="Social " xr:uid="{B8207851-CAEF-4225-B1A3-CC8888E643FA}"/>
  </hyperlinks>
  <pageMargins left="0.511811024" right="0.511811024" top="0.78740157499999996" bottom="0.78740157499999996" header="0.31496062000000002" footer="0.31496062000000002"/>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B166F-80E6-402A-B382-7901FC56C336}">
  <sheetPr>
    <tabColor rgb="FF0070C0"/>
  </sheetPr>
  <dimension ref="A1:S96"/>
  <sheetViews>
    <sheetView showGridLines="0" showRowColHeaders="0" zoomScale="55" zoomScaleNormal="80" workbookViewId="0">
      <selection activeCell="L26" sqref="L26"/>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8.5">
      <c r="A3" s="3"/>
      <c r="C3" s="37" t="s">
        <v>819</v>
      </c>
      <c r="S3" s="21"/>
    </row>
    <row r="4" spans="1:19" ht="21">
      <c r="A4" s="5" t="s">
        <v>0</v>
      </c>
      <c r="B4" s="6">
        <v>3</v>
      </c>
      <c r="C4" s="4"/>
    </row>
    <row r="5" spans="1:19" ht="21">
      <c r="A5" s="5"/>
      <c r="B5" s="6"/>
      <c r="C5" s="13" t="s">
        <v>820</v>
      </c>
      <c r="D5" s="10"/>
      <c r="E5" s="10"/>
      <c r="F5" s="10"/>
      <c r="G5" s="10"/>
      <c r="H5" s="10"/>
      <c r="I5" s="10"/>
      <c r="J5" s="10"/>
      <c r="K5" s="10"/>
      <c r="L5" s="10"/>
      <c r="M5" s="10"/>
      <c r="N5" s="10"/>
    </row>
    <row r="6" spans="1:19">
      <c r="A6" s="5"/>
    </row>
    <row r="7" spans="1:19" ht="39.6" customHeight="1">
      <c r="A7" s="5"/>
      <c r="C7" s="516" t="s">
        <v>821</v>
      </c>
      <c r="D7" s="516"/>
      <c r="E7" s="516"/>
      <c r="F7" s="516"/>
      <c r="G7" s="516"/>
      <c r="H7" s="516"/>
      <c r="I7" s="516"/>
      <c r="J7" s="516"/>
      <c r="K7" s="516"/>
      <c r="L7" s="516"/>
      <c r="M7" s="516"/>
      <c r="N7" s="516"/>
    </row>
    <row r="8" spans="1:19" ht="36.950000000000003" customHeight="1">
      <c r="A8" s="5"/>
      <c r="C8" s="496" t="s">
        <v>822</v>
      </c>
      <c r="D8" s="496"/>
      <c r="E8" s="496"/>
      <c r="F8" s="496"/>
      <c r="G8" s="496"/>
      <c r="H8" s="496"/>
      <c r="I8" s="496"/>
      <c r="J8" s="496"/>
      <c r="K8" s="496"/>
      <c r="L8" s="496"/>
      <c r="M8" s="496"/>
      <c r="N8" s="496"/>
    </row>
    <row r="9" spans="1:19">
      <c r="A9" s="5"/>
    </row>
    <row r="10" spans="1:19" ht="18.600000000000001">
      <c r="A10" s="5"/>
      <c r="C10" s="516" t="s">
        <v>823</v>
      </c>
      <c r="D10" s="516"/>
      <c r="E10" s="516"/>
      <c r="F10" s="516"/>
      <c r="G10" s="516"/>
      <c r="H10" s="516"/>
      <c r="I10" s="516"/>
      <c r="J10" s="516"/>
      <c r="K10" s="516"/>
      <c r="L10" s="516"/>
      <c r="M10" s="516"/>
      <c r="N10" s="516"/>
    </row>
    <row r="11" spans="1:19" ht="36" customHeight="1">
      <c r="A11" s="5"/>
      <c r="C11" s="496" t="s">
        <v>822</v>
      </c>
      <c r="D11" s="496"/>
      <c r="E11" s="496"/>
      <c r="F11" s="496"/>
      <c r="G11" s="496"/>
      <c r="H11" s="496"/>
      <c r="I11" s="496"/>
      <c r="J11" s="496"/>
      <c r="K11" s="496"/>
      <c r="L11" s="496"/>
      <c r="M11" s="496"/>
      <c r="N11" s="496"/>
    </row>
    <row r="12" spans="1:19">
      <c r="A12" s="5"/>
    </row>
    <row r="13" spans="1:19">
      <c r="A13" s="5"/>
    </row>
    <row r="16" spans="1:19" ht="86.45" customHeight="1"/>
    <row r="22" ht="81.599999999999994" customHeight="1"/>
    <row r="28" ht="60" customHeight="1"/>
    <row r="29" ht="47.1" customHeight="1"/>
    <row r="30" ht="18.600000000000001" customHeight="1"/>
    <row r="35" ht="97.5" customHeight="1"/>
    <row r="40" ht="54" customHeight="1"/>
    <row r="46" ht="62.1" customHeight="1"/>
    <row r="49" ht="14.45" customHeight="1"/>
    <row r="50" ht="39" customHeight="1"/>
    <row r="51" ht="12.6" customHeight="1"/>
    <row r="54" ht="48.6" customHeight="1"/>
    <row r="55" ht="14.45" customHeight="1"/>
    <row r="58" ht="87.95" customHeight="1"/>
    <row r="63" ht="84.6" customHeight="1"/>
    <row r="64" ht="18.600000000000001" customHeight="1"/>
    <row r="65" ht="18.95" customHeight="1"/>
    <row r="66" ht="18.600000000000001" customHeight="1"/>
    <row r="67" ht="18.600000000000001" customHeight="1"/>
    <row r="68" ht="18.600000000000001" customHeight="1"/>
    <row r="70" ht="18.600000000000001" customHeight="1"/>
    <row r="71" ht="18.600000000000001" customHeight="1"/>
    <row r="73" ht="18.600000000000001" customHeight="1"/>
    <row r="74" ht="18.600000000000001" customHeight="1"/>
    <row r="75" ht="21" customHeight="1"/>
    <row r="76" ht="15.95" customHeight="1"/>
    <row r="77" ht="18.600000000000001" customHeight="1"/>
    <row r="79" ht="18.600000000000001" customHeight="1"/>
    <row r="83" ht="15.95" customHeight="1"/>
    <row r="84" ht="18.600000000000001" customHeight="1"/>
    <row r="86" ht="18.600000000000001" customHeight="1"/>
    <row r="87" ht="18.600000000000001" customHeight="1"/>
    <row r="88" ht="18.600000000000001" customHeight="1"/>
    <row r="89" ht="18.600000000000001" customHeight="1"/>
    <row r="90" ht="14.45" customHeight="1"/>
    <row r="94" ht="14.45" customHeight="1"/>
    <row r="95" ht="14.45" customHeight="1"/>
    <row r="96" ht="14.45" customHeight="1"/>
  </sheetData>
  <mergeCells count="4">
    <mergeCell ref="C7:N7"/>
    <mergeCell ref="C10:N10"/>
    <mergeCell ref="C11:N11"/>
    <mergeCell ref="C8:N8"/>
  </mergeCells>
  <hyperlinks>
    <hyperlink ref="A4" location="'ÍNDICE REMISSIVO'!A1" display="Índice" xr:uid="{DB8DA2D7-F7D3-4F40-B048-E9474B57EDE4}"/>
    <hyperlink ref="F1" location="ÍNDICE!A1" display="Índice" xr:uid="{28A783B8-90B1-40D9-BE23-FA4E48CBFA8A}"/>
    <hyperlink ref="G1" location="'TEMAS MATERIAIS'!A1" display="Temas materiais" xr:uid="{D99CEE35-BEFC-4733-95EB-EC3869C1D7C7}"/>
    <hyperlink ref="H1" location="AMBIENTAL!A1" display="Ambiental" xr:uid="{22FFCC9A-90D5-4372-9858-EC0ED48A2959}"/>
    <hyperlink ref="I1" location="ECONÔMICO!A1" display="Econômico " xr:uid="{0B5E2F2A-B83C-4B27-A1A7-E606C3F1D6B4}"/>
    <hyperlink ref="J1" location="GOVERNANÇA!A1" display="Governança " xr:uid="{2621EB65-9026-4B68-9AAF-D71A2A788526}"/>
    <hyperlink ref="L1" location="GRI!A1" display="GRI" xr:uid="{89AB9683-DB31-4178-A954-CDBC7C47AE0A}"/>
    <hyperlink ref="M1" location="SASB!A1" display="SASB" xr:uid="{45432627-01FE-4C6B-B5B8-3B195D8D8FCA}"/>
    <hyperlink ref="K1" location="SOCIAL!A1" display="Social " xr:uid="{F303084D-E325-4557-B378-95357A629ACB}"/>
  </hyperlinks>
  <pageMargins left="0.511811024" right="0.511811024" top="0.78740157499999996" bottom="0.78740157499999996" header="0.31496062000000002" footer="0.31496062000000002"/>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BC6345-8015-4AF3-A7A2-F429A3C97D0E}">
  <sheetPr>
    <tabColor rgb="FF0070C0"/>
  </sheetPr>
  <dimension ref="A1:S96"/>
  <sheetViews>
    <sheetView showGridLines="0" zoomScale="90" zoomScaleNormal="90" workbookViewId="0">
      <selection activeCell="C5" sqref="C5"/>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8.5">
      <c r="A3" s="3"/>
      <c r="C3" s="37" t="s">
        <v>824</v>
      </c>
      <c r="S3" s="21"/>
    </row>
    <row r="4" spans="1:19" ht="21">
      <c r="A4" s="5" t="s">
        <v>0</v>
      </c>
      <c r="B4" s="6">
        <v>3</v>
      </c>
      <c r="C4" s="4"/>
    </row>
    <row r="5" spans="1:19" ht="21">
      <c r="A5" s="5"/>
      <c r="B5" s="6"/>
      <c r="C5" s="13" t="s">
        <v>825</v>
      </c>
      <c r="D5" s="10"/>
      <c r="E5" s="10"/>
      <c r="F5" s="10"/>
      <c r="G5" s="10"/>
      <c r="H5" s="10"/>
      <c r="I5" s="10"/>
      <c r="J5" s="10"/>
      <c r="K5" s="10"/>
      <c r="L5" s="10"/>
      <c r="M5" s="10"/>
      <c r="N5" s="10"/>
    </row>
    <row r="6" spans="1:19">
      <c r="A6" s="5"/>
    </row>
    <row r="7" spans="1:19" ht="18.600000000000001">
      <c r="A7" s="5"/>
      <c r="C7" s="516" t="s">
        <v>826</v>
      </c>
      <c r="D7" s="516"/>
      <c r="E7" s="516"/>
      <c r="F7" s="516"/>
      <c r="G7" s="516"/>
      <c r="H7" s="516"/>
      <c r="I7" s="516"/>
      <c r="J7" s="516"/>
      <c r="K7" s="516"/>
      <c r="L7" s="516"/>
      <c r="M7" s="516"/>
      <c r="N7" s="516"/>
    </row>
    <row r="8" spans="1:19" ht="275.45" customHeight="1">
      <c r="A8" s="5"/>
      <c r="C8" s="536" t="s">
        <v>827</v>
      </c>
      <c r="D8" s="536"/>
      <c r="E8" s="536"/>
      <c r="F8" s="536"/>
      <c r="G8" s="536"/>
      <c r="H8" s="536"/>
      <c r="I8" s="536"/>
      <c r="J8" s="536"/>
      <c r="K8" s="536"/>
      <c r="L8" s="536"/>
      <c r="M8" s="536"/>
      <c r="N8" s="536"/>
    </row>
    <row r="9" spans="1:19" ht="18.600000000000001">
      <c r="A9" s="5"/>
      <c r="C9" s="64"/>
      <c r="D9" s="64"/>
      <c r="E9" s="64"/>
      <c r="F9" s="64"/>
      <c r="G9" s="64"/>
      <c r="H9" s="64"/>
      <c r="I9" s="64"/>
      <c r="J9" s="64"/>
      <c r="K9" s="64"/>
      <c r="L9" s="64"/>
      <c r="M9" s="64"/>
      <c r="N9" s="64"/>
    </row>
    <row r="10" spans="1:19" ht="21">
      <c r="A10" s="5"/>
      <c r="C10" s="13" t="s">
        <v>828</v>
      </c>
      <c r="D10" s="10"/>
      <c r="E10" s="10"/>
      <c r="F10" s="10"/>
      <c r="G10" s="10"/>
      <c r="H10" s="10"/>
      <c r="I10" s="10"/>
      <c r="J10" s="10"/>
      <c r="K10" s="10"/>
      <c r="L10" s="10"/>
      <c r="M10" s="10"/>
      <c r="N10" s="10"/>
    </row>
    <row r="12" spans="1:19" ht="18.600000000000001">
      <c r="A12" s="5"/>
      <c r="C12" s="516" t="s">
        <v>829</v>
      </c>
      <c r="D12" s="516"/>
      <c r="E12" s="516"/>
      <c r="F12" s="516"/>
      <c r="G12" s="516"/>
      <c r="H12" s="516"/>
      <c r="I12" s="516"/>
      <c r="J12" s="516"/>
      <c r="K12" s="516"/>
      <c r="L12" s="516"/>
      <c r="M12" s="516"/>
      <c r="N12" s="516"/>
    </row>
    <row r="13" spans="1:19" ht="409.5" customHeight="1">
      <c r="A13" s="5"/>
      <c r="C13" s="536" t="s">
        <v>830</v>
      </c>
      <c r="D13" s="536"/>
      <c r="E13" s="536"/>
      <c r="F13" s="536"/>
      <c r="G13" s="536"/>
      <c r="H13" s="536"/>
      <c r="I13" s="536"/>
      <c r="J13" s="536"/>
      <c r="K13" s="536"/>
      <c r="L13" s="536"/>
      <c r="M13" s="536"/>
      <c r="N13" s="536"/>
    </row>
    <row r="14" spans="1:19" ht="318.60000000000002" customHeight="1">
      <c r="A14" s="5"/>
      <c r="C14" s="515"/>
      <c r="D14" s="515"/>
      <c r="E14" s="515"/>
      <c r="F14" s="515"/>
      <c r="G14" s="515"/>
      <c r="H14" s="515"/>
      <c r="I14" s="515"/>
      <c r="J14" s="515"/>
      <c r="K14" s="515"/>
      <c r="L14" s="515"/>
      <c r="M14" s="515"/>
      <c r="N14" s="515"/>
    </row>
    <row r="15" spans="1:19">
      <c r="A15" s="5"/>
    </row>
    <row r="16" spans="1:19" ht="18.600000000000001">
      <c r="A16" s="5"/>
      <c r="C16" s="516" t="s">
        <v>831</v>
      </c>
      <c r="D16" s="516"/>
      <c r="E16" s="516"/>
      <c r="F16" s="516"/>
      <c r="G16" s="516"/>
      <c r="H16" s="516"/>
      <c r="I16" s="516"/>
      <c r="J16" s="516"/>
      <c r="K16" s="516"/>
      <c r="L16" s="516"/>
      <c r="M16" s="516"/>
      <c r="N16" s="516"/>
    </row>
    <row r="17" spans="3:14" ht="18.600000000000001">
      <c r="C17" s="504" t="s">
        <v>832</v>
      </c>
      <c r="D17" s="504"/>
      <c r="E17" s="504"/>
      <c r="F17" s="504"/>
      <c r="G17" s="504"/>
      <c r="H17" s="504"/>
      <c r="I17" s="504"/>
      <c r="J17" s="504"/>
      <c r="K17" s="504"/>
      <c r="L17" s="504"/>
      <c r="M17" s="504"/>
      <c r="N17" s="504"/>
    </row>
    <row r="18" spans="3:14">
      <c r="C18" s="334"/>
      <c r="D18" s="334"/>
      <c r="E18" s="334"/>
      <c r="F18" s="334"/>
      <c r="G18" s="334"/>
      <c r="H18" s="334"/>
      <c r="I18" s="334"/>
      <c r="J18" s="334"/>
      <c r="K18" s="334"/>
      <c r="L18" s="334"/>
      <c r="M18" s="334"/>
      <c r="N18" s="334"/>
    </row>
    <row r="19" spans="3:14" ht="18.600000000000001">
      <c r="C19" s="554" t="s">
        <v>833</v>
      </c>
      <c r="D19" s="554"/>
      <c r="E19" s="554"/>
      <c r="F19" s="554"/>
      <c r="G19" s="554"/>
      <c r="H19" s="554"/>
      <c r="I19" s="554"/>
      <c r="J19" s="554"/>
      <c r="K19" s="554"/>
      <c r="L19" s="554"/>
      <c r="M19" s="554"/>
      <c r="N19" s="554"/>
    </row>
    <row r="20" spans="3:14" ht="38.1" customHeight="1">
      <c r="C20" s="555" t="s">
        <v>834</v>
      </c>
      <c r="D20" s="555"/>
      <c r="E20" s="555"/>
      <c r="F20" s="555"/>
      <c r="G20" s="555"/>
      <c r="H20" s="555"/>
      <c r="I20" s="555"/>
      <c r="J20" s="555"/>
      <c r="K20" s="555"/>
      <c r="L20" s="555"/>
      <c r="M20" s="555"/>
      <c r="N20" s="555"/>
    </row>
    <row r="22" spans="3:14" ht="21">
      <c r="C22" s="13" t="s">
        <v>835</v>
      </c>
      <c r="D22" s="10"/>
      <c r="E22" s="10"/>
      <c r="F22" s="10"/>
      <c r="G22" s="10"/>
      <c r="H22" s="10"/>
      <c r="I22" s="10"/>
      <c r="J22" s="10"/>
      <c r="K22" s="10"/>
      <c r="L22" s="10"/>
      <c r="M22" s="10"/>
      <c r="N22" s="10"/>
    </row>
    <row r="24" spans="3:14" ht="18.600000000000001">
      <c r="C24" s="516" t="s">
        <v>836</v>
      </c>
      <c r="D24" s="516"/>
      <c r="E24" s="516"/>
      <c r="F24" s="516"/>
      <c r="G24" s="516"/>
      <c r="H24" s="516"/>
      <c r="I24" s="516"/>
      <c r="J24" s="516"/>
      <c r="K24" s="516"/>
      <c r="L24" s="516"/>
      <c r="M24" s="516"/>
      <c r="N24" s="516"/>
    </row>
    <row r="25" spans="3:14" ht="378.95" customHeight="1">
      <c r="C25" s="487" t="s">
        <v>837</v>
      </c>
      <c r="D25" s="487"/>
      <c r="E25" s="487"/>
      <c r="F25" s="487"/>
      <c r="G25" s="487"/>
      <c r="H25" s="487"/>
      <c r="I25" s="487"/>
      <c r="J25" s="487"/>
      <c r="K25" s="487"/>
      <c r="L25" s="487"/>
      <c r="M25" s="487"/>
      <c r="N25" s="487"/>
    </row>
    <row r="26" spans="3:14" ht="121.5" customHeight="1">
      <c r="C26" s="556"/>
      <c r="D26" s="556"/>
      <c r="E26" s="556"/>
      <c r="F26" s="556"/>
      <c r="G26" s="556"/>
      <c r="H26" s="556"/>
      <c r="I26" s="556"/>
      <c r="J26" s="556"/>
      <c r="K26" s="556"/>
      <c r="L26" s="556"/>
      <c r="M26" s="556"/>
      <c r="N26" s="556"/>
    </row>
    <row r="28" spans="3:14" ht="21">
      <c r="C28" s="13" t="s">
        <v>838</v>
      </c>
      <c r="D28" s="10"/>
      <c r="E28" s="10"/>
      <c r="F28" s="10"/>
      <c r="G28" s="10"/>
      <c r="H28" s="10"/>
      <c r="I28" s="10"/>
      <c r="J28" s="10"/>
      <c r="K28" s="10"/>
      <c r="L28" s="10"/>
      <c r="M28" s="10"/>
      <c r="N28" s="10"/>
    </row>
    <row r="30" spans="3:14" ht="18.600000000000001">
      <c r="C30" s="554" t="s">
        <v>839</v>
      </c>
      <c r="D30" s="554"/>
      <c r="E30" s="554"/>
      <c r="F30" s="554"/>
      <c r="G30" s="554"/>
      <c r="H30" s="554"/>
      <c r="I30" s="554"/>
      <c r="J30" s="554"/>
      <c r="K30" s="554"/>
      <c r="L30" s="554"/>
      <c r="M30" s="554"/>
      <c r="N30" s="554"/>
    </row>
    <row r="31" spans="3:14" ht="48" customHeight="1">
      <c r="C31" s="555" t="s">
        <v>840</v>
      </c>
      <c r="D31" s="555"/>
      <c r="E31" s="555"/>
      <c r="F31" s="555"/>
      <c r="G31" s="555"/>
      <c r="H31" s="555"/>
      <c r="I31" s="555"/>
      <c r="J31" s="555"/>
      <c r="K31" s="555"/>
      <c r="L31" s="555"/>
      <c r="M31" s="555"/>
      <c r="N31" s="555"/>
    </row>
    <row r="32" spans="3:14">
      <c r="C32" s="334"/>
      <c r="D32" s="334"/>
      <c r="E32" s="334"/>
      <c r="F32" s="334"/>
      <c r="G32" s="334"/>
      <c r="H32" s="334"/>
      <c r="I32" s="334"/>
      <c r="J32" s="334"/>
      <c r="K32" s="334"/>
      <c r="L32" s="334"/>
      <c r="M32" s="334"/>
      <c r="N32" s="334"/>
    </row>
    <row r="33" spans="3:15" ht="18.600000000000001">
      <c r="C33" s="554" t="s">
        <v>841</v>
      </c>
      <c r="D33" s="554"/>
      <c r="E33" s="554"/>
      <c r="F33" s="554"/>
      <c r="G33" s="554"/>
      <c r="H33" s="554"/>
      <c r="I33" s="554"/>
      <c r="J33" s="554"/>
      <c r="K33" s="554"/>
      <c r="L33" s="554"/>
      <c r="M33" s="554"/>
      <c r="N33" s="554"/>
    </row>
    <row r="34" spans="3:15" ht="18.600000000000001" customHeight="1">
      <c r="C34" s="334"/>
      <c r="D34" s="334"/>
      <c r="E34" s="334"/>
      <c r="F34" s="334"/>
      <c r="G34" s="334"/>
      <c r="H34" s="334"/>
      <c r="I34" s="334"/>
      <c r="J34" s="334"/>
      <c r="K34" s="334"/>
      <c r="L34" s="334"/>
      <c r="M34" s="334"/>
      <c r="N34" s="334"/>
    </row>
    <row r="35" spans="3:15">
      <c r="C35" s="334"/>
      <c r="D35" s="334"/>
      <c r="E35" s="334"/>
      <c r="F35" s="334"/>
      <c r="G35" s="334"/>
      <c r="H35" s="334"/>
      <c r="I35" s="334"/>
      <c r="J35" s="334"/>
      <c r="K35" s="334"/>
      <c r="L35" s="334"/>
      <c r="M35" s="334"/>
      <c r="N35" s="334"/>
    </row>
    <row r="36" spans="3:15" ht="33" customHeight="1">
      <c r="C36" s="334"/>
      <c r="D36" s="334"/>
      <c r="E36" s="334"/>
      <c r="F36" s="408" t="s">
        <v>842</v>
      </c>
      <c r="G36" s="409" t="s">
        <v>843</v>
      </c>
      <c r="H36" s="410" t="s">
        <v>844</v>
      </c>
      <c r="I36" s="411" t="s">
        <v>845</v>
      </c>
      <c r="J36" s="331"/>
      <c r="K36" s="398"/>
      <c r="L36" s="398"/>
      <c r="M36" s="398"/>
      <c r="N36" s="398"/>
      <c r="O36" s="121"/>
    </row>
    <row r="37" spans="3:15" ht="18.600000000000001">
      <c r="C37" s="334"/>
      <c r="D37" s="334"/>
      <c r="E37" s="334"/>
      <c r="F37" s="412" t="s">
        <v>423</v>
      </c>
      <c r="G37" s="413">
        <v>52083.03439791</v>
      </c>
      <c r="H37" s="413">
        <v>-16005.35</v>
      </c>
      <c r="I37" s="413">
        <v>4741.72</v>
      </c>
      <c r="J37" s="331"/>
      <c r="K37" s="398"/>
      <c r="L37" s="398"/>
      <c r="M37" s="398"/>
      <c r="N37" s="398"/>
      <c r="O37" s="121"/>
    </row>
    <row r="38" spans="3:15" ht="18.600000000000001">
      <c r="C38" s="334"/>
      <c r="D38" s="334"/>
      <c r="E38" s="334"/>
      <c r="F38" s="412" t="s">
        <v>846</v>
      </c>
      <c r="G38" s="413">
        <v>19443.691349639997</v>
      </c>
      <c r="H38" s="413">
        <v>3693.91</v>
      </c>
      <c r="I38" s="414">
        <v>-519.85</v>
      </c>
      <c r="J38" s="331"/>
      <c r="K38" s="398"/>
      <c r="L38" s="398"/>
      <c r="M38" s="398"/>
      <c r="N38" s="398"/>
      <c r="O38" s="121"/>
    </row>
    <row r="39" spans="3:15" ht="18.600000000000001">
      <c r="C39" s="334"/>
      <c r="D39" s="334"/>
      <c r="E39" s="334"/>
      <c r="F39" s="412" t="s">
        <v>426</v>
      </c>
      <c r="G39" s="413">
        <v>5147.7575252800007</v>
      </c>
      <c r="H39" s="413">
        <v>-4721.59</v>
      </c>
      <c r="I39" s="413">
        <v>1468.61</v>
      </c>
      <c r="J39" s="331"/>
      <c r="K39" s="398"/>
      <c r="L39" s="398"/>
      <c r="M39" s="398"/>
      <c r="N39" s="398"/>
      <c r="O39" s="121"/>
    </row>
    <row r="40" spans="3:15" ht="18.600000000000001">
      <c r="C40" s="334"/>
      <c r="D40" s="334"/>
      <c r="E40" s="334"/>
      <c r="F40" s="412" t="s">
        <v>847</v>
      </c>
      <c r="G40" s="413">
        <v>736.27945697999996</v>
      </c>
      <c r="H40" s="414">
        <v>-700.52</v>
      </c>
      <c r="I40" s="414">
        <v>-9.43</v>
      </c>
      <c r="J40" s="331"/>
      <c r="K40" s="398"/>
      <c r="L40" s="398"/>
      <c r="M40" s="398"/>
      <c r="N40" s="398"/>
      <c r="O40" s="121"/>
    </row>
    <row r="41" spans="3:15" ht="18.600000000000001">
      <c r="C41" s="334"/>
      <c r="D41" s="334"/>
      <c r="E41" s="334"/>
      <c r="F41" s="412" t="s">
        <v>420</v>
      </c>
      <c r="G41" s="413">
        <v>77410.762729809998</v>
      </c>
      <c r="H41" s="413">
        <v>-17733.54</v>
      </c>
      <c r="I41" s="413">
        <v>5681.04</v>
      </c>
      <c r="J41" s="331"/>
      <c r="K41" s="398"/>
      <c r="L41" s="398"/>
      <c r="M41" s="398"/>
      <c r="N41" s="398"/>
      <c r="O41" s="121"/>
    </row>
    <row r="42" spans="3:15" ht="18.600000000000001">
      <c r="C42" s="334"/>
      <c r="D42" s="334"/>
      <c r="E42" s="334"/>
      <c r="F42" s="403"/>
      <c r="G42" s="403"/>
      <c r="H42" s="403"/>
      <c r="I42" s="403"/>
      <c r="J42" s="331"/>
      <c r="K42" s="398"/>
      <c r="L42" s="398"/>
      <c r="M42" s="398"/>
      <c r="N42" s="398"/>
      <c r="O42" s="121"/>
    </row>
    <row r="43" spans="3:15" ht="18.600000000000001">
      <c r="C43" s="334"/>
      <c r="D43" s="334"/>
      <c r="E43" s="334"/>
      <c r="F43" s="387" t="s">
        <v>848</v>
      </c>
      <c r="G43" s="404"/>
      <c r="H43" s="404"/>
      <c r="I43" s="404"/>
      <c r="J43" s="405"/>
      <c r="K43" s="398"/>
      <c r="L43" s="398"/>
      <c r="M43" s="398"/>
      <c r="N43" s="398"/>
      <c r="O43" s="121"/>
    </row>
    <row r="44" spans="3:15" ht="18.600000000000001">
      <c r="C44" s="334"/>
      <c r="D44" s="334"/>
      <c r="E44" s="334"/>
      <c r="F44" s="387" t="s">
        <v>849</v>
      </c>
      <c r="G44" s="404"/>
      <c r="H44" s="404"/>
      <c r="I44" s="404"/>
      <c r="J44" s="405"/>
      <c r="K44" s="398"/>
      <c r="L44" s="398"/>
      <c r="M44" s="398"/>
      <c r="N44" s="398"/>
      <c r="O44" s="121"/>
    </row>
    <row r="45" spans="3:15" ht="18.600000000000001">
      <c r="C45" s="334"/>
      <c r="D45" s="334"/>
      <c r="E45" s="334"/>
      <c r="F45" s="387" t="s">
        <v>850</v>
      </c>
      <c r="G45" s="405"/>
      <c r="H45" s="405"/>
      <c r="I45" s="405"/>
      <c r="J45" s="405"/>
      <c r="K45" s="398"/>
      <c r="L45" s="398"/>
      <c r="M45" s="398"/>
      <c r="N45" s="398"/>
      <c r="O45" s="121"/>
    </row>
    <row r="46" spans="3:15" ht="18.600000000000001">
      <c r="C46" s="334"/>
      <c r="D46" s="334"/>
      <c r="E46" s="334"/>
      <c r="F46" s="387"/>
      <c r="G46" s="405"/>
      <c r="H46" s="405"/>
      <c r="I46" s="405"/>
      <c r="J46" s="405"/>
      <c r="K46" s="398"/>
      <c r="L46" s="398"/>
      <c r="M46" s="398"/>
      <c r="N46" s="398"/>
      <c r="O46" s="121"/>
    </row>
    <row r="47" spans="3:15" ht="18.600000000000001">
      <c r="C47" s="334"/>
      <c r="D47" s="334"/>
      <c r="E47" s="334"/>
      <c r="F47" s="387" t="s">
        <v>851</v>
      </c>
      <c r="G47" s="405"/>
      <c r="H47" s="405"/>
      <c r="I47" s="405"/>
      <c r="J47" s="405"/>
      <c r="K47" s="398"/>
      <c r="L47" s="398"/>
      <c r="M47" s="398"/>
      <c r="N47" s="398"/>
      <c r="O47" s="121"/>
    </row>
    <row r="48" spans="3:15" ht="18.600000000000001">
      <c r="C48" s="334"/>
      <c r="D48" s="334"/>
      <c r="E48" s="334"/>
      <c r="F48" s="387" t="s">
        <v>852</v>
      </c>
      <c r="G48" s="405"/>
      <c r="H48" s="405"/>
      <c r="I48" s="405"/>
      <c r="J48" s="405"/>
      <c r="K48" s="398"/>
      <c r="L48" s="398"/>
      <c r="M48" s="398"/>
      <c r="N48" s="398"/>
      <c r="O48" s="121"/>
    </row>
    <row r="49" spans="3:15" ht="18.600000000000001">
      <c r="C49" s="334"/>
      <c r="D49" s="334"/>
      <c r="E49" s="334"/>
      <c r="F49" s="387" t="s">
        <v>853</v>
      </c>
      <c r="G49" s="405"/>
      <c r="H49" s="405"/>
      <c r="I49" s="405"/>
      <c r="J49" s="405"/>
      <c r="K49" s="398"/>
      <c r="L49" s="398"/>
      <c r="M49" s="398"/>
      <c r="N49" s="398"/>
      <c r="O49" s="121"/>
    </row>
    <row r="50" spans="3:15" ht="18.600000000000001">
      <c r="C50" s="334"/>
      <c r="D50" s="334"/>
      <c r="E50" s="334"/>
      <c r="F50" s="406" t="s">
        <v>854</v>
      </c>
      <c r="G50" s="405"/>
      <c r="H50" s="405"/>
      <c r="I50" s="405"/>
      <c r="J50" s="405"/>
      <c r="K50" s="398"/>
      <c r="L50" s="398"/>
      <c r="M50" s="398"/>
      <c r="N50" s="398"/>
      <c r="O50" s="121"/>
    </row>
    <row r="51" spans="3:15" ht="18.600000000000001">
      <c r="C51" s="334"/>
      <c r="D51" s="334"/>
      <c r="E51" s="334"/>
      <c r="F51" s="406" t="s">
        <v>855</v>
      </c>
      <c r="G51" s="405"/>
      <c r="H51" s="405"/>
      <c r="I51" s="405"/>
      <c r="J51" s="405"/>
      <c r="K51" s="398"/>
      <c r="L51" s="398"/>
      <c r="M51" s="398"/>
      <c r="N51" s="398"/>
      <c r="O51" s="121"/>
    </row>
    <row r="52" spans="3:15" ht="18.600000000000001">
      <c r="C52" s="334"/>
      <c r="D52" s="334"/>
      <c r="E52" s="334"/>
      <c r="F52" s="331"/>
      <c r="G52" s="405"/>
      <c r="H52" s="405"/>
      <c r="I52" s="405"/>
      <c r="J52" s="405"/>
      <c r="K52" s="398"/>
      <c r="L52" s="398"/>
      <c r="M52" s="398"/>
      <c r="N52" s="398"/>
      <c r="O52" s="121"/>
    </row>
    <row r="53" spans="3:15" ht="18.600000000000001">
      <c r="C53" s="554" t="s">
        <v>856</v>
      </c>
      <c r="D53" s="554"/>
      <c r="E53" s="554"/>
      <c r="F53" s="554"/>
      <c r="G53" s="554"/>
      <c r="H53" s="554"/>
      <c r="I53" s="554"/>
      <c r="J53" s="554"/>
      <c r="K53" s="554"/>
      <c r="L53" s="554"/>
      <c r="M53" s="554"/>
      <c r="N53" s="554"/>
    </row>
    <row r="54" spans="3:15" ht="18.600000000000001">
      <c r="C54" s="555" t="s">
        <v>857</v>
      </c>
      <c r="D54" s="555"/>
      <c r="E54" s="555"/>
      <c r="F54" s="555"/>
      <c r="G54" s="555"/>
      <c r="H54" s="555"/>
      <c r="I54" s="555"/>
      <c r="J54" s="555"/>
      <c r="K54" s="555"/>
      <c r="L54" s="555"/>
      <c r="M54" s="555"/>
      <c r="N54" s="555"/>
    </row>
    <row r="55" spans="3:15" ht="14.45" customHeight="1">
      <c r="C55" s="334"/>
      <c r="D55" s="334"/>
      <c r="E55" s="334"/>
      <c r="F55" s="334"/>
      <c r="G55" s="334"/>
      <c r="H55" s="334"/>
      <c r="I55" s="334"/>
      <c r="J55" s="334"/>
      <c r="K55" s="334"/>
      <c r="L55" s="334"/>
      <c r="M55" s="334"/>
      <c r="N55" s="334"/>
    </row>
    <row r="56" spans="3:15">
      <c r="C56" s="334"/>
      <c r="D56" s="334"/>
      <c r="E56" s="334"/>
      <c r="F56" s="334"/>
      <c r="G56" s="334"/>
      <c r="H56" s="334"/>
      <c r="I56" s="334"/>
      <c r="J56" s="334"/>
      <c r="K56" s="334"/>
      <c r="L56" s="334"/>
      <c r="M56" s="334"/>
      <c r="N56" s="334"/>
    </row>
    <row r="63" spans="3:15" ht="84.6" customHeight="1"/>
    <row r="64" spans="3:15" ht="18.600000000000001" customHeight="1"/>
    <row r="65" ht="18.95" customHeight="1"/>
    <row r="66" ht="18.600000000000001" customHeight="1"/>
    <row r="67" ht="18.600000000000001" customHeight="1"/>
    <row r="68" ht="18.600000000000001" customHeight="1"/>
    <row r="70" ht="18.600000000000001" customHeight="1"/>
    <row r="71" ht="18.600000000000001" customHeight="1"/>
    <row r="73" ht="18.600000000000001" customHeight="1"/>
    <row r="74" ht="18.600000000000001" customHeight="1"/>
    <row r="75" ht="21" customHeight="1"/>
    <row r="76" ht="15.95" customHeight="1"/>
    <row r="77" ht="18.600000000000001" customHeight="1"/>
    <row r="79" ht="18.600000000000001" customHeight="1"/>
    <row r="83" ht="15.95" customHeight="1"/>
    <row r="84" ht="18.600000000000001" customHeight="1"/>
    <row r="86" ht="18.600000000000001" customHeight="1"/>
    <row r="87" ht="18.600000000000001" customHeight="1"/>
    <row r="88" ht="18.600000000000001" customHeight="1"/>
    <row r="89" ht="18.600000000000001" customHeight="1"/>
    <row r="90" ht="14.45" customHeight="1"/>
    <row r="94" ht="14.45" customHeight="1"/>
    <row r="95" ht="14.45" customHeight="1"/>
    <row r="96" ht="14.45" customHeight="1"/>
  </sheetData>
  <mergeCells count="15">
    <mergeCell ref="C33:N33"/>
    <mergeCell ref="C53:N53"/>
    <mergeCell ref="C54:N54"/>
    <mergeCell ref="C19:N19"/>
    <mergeCell ref="C20:N20"/>
    <mergeCell ref="C24:N24"/>
    <mergeCell ref="C30:N30"/>
    <mergeCell ref="C31:N31"/>
    <mergeCell ref="C25:N26"/>
    <mergeCell ref="C17:N17"/>
    <mergeCell ref="C7:N7"/>
    <mergeCell ref="C8:N8"/>
    <mergeCell ref="C12:N12"/>
    <mergeCell ref="C16:N16"/>
    <mergeCell ref="C13:N14"/>
  </mergeCells>
  <hyperlinks>
    <hyperlink ref="A4" location="'ÍNDICE REMISSIVO'!A1" display="Índice" xr:uid="{3570B47B-CE92-426C-BFD6-884DFA13DF67}"/>
    <hyperlink ref="F1" location="ÍNDICE!A1" display="Índice" xr:uid="{3037E08A-0C80-4CA9-9BBB-F89E2AA546F5}"/>
    <hyperlink ref="G1" location="'TEMAS MATERIAIS'!A1" display="Temas materiais" xr:uid="{93630170-FC38-409D-9937-E81ADE0415BA}"/>
    <hyperlink ref="H1" location="AMBIENTAL!A1" display="Ambiental" xr:uid="{83E0984D-EF77-466B-A2DF-06528344F4EF}"/>
    <hyperlink ref="I1" location="ECONÔMICO!A1" display="Econômico " xr:uid="{202AFDB4-C45A-4359-9F80-B283D2BCB62E}"/>
    <hyperlink ref="J1" location="GOVERNANÇA!A1" display="Governança " xr:uid="{EC76E186-393D-4225-81B7-D7668B4E5275}"/>
    <hyperlink ref="L1" location="GRI!A1" display="GRI" xr:uid="{4D796229-6A2E-46CF-AC22-E5107E6A6C0C}"/>
    <hyperlink ref="M1" location="SASB!A1" display="SASB" xr:uid="{1D986854-8EB0-440E-9BC5-791558E3FB17}"/>
    <hyperlink ref="K1" location="SOCIAL!A1" display="Social " xr:uid="{7C3AE22D-07D2-4363-9E6B-349286D55F2A}"/>
  </hyperlinks>
  <pageMargins left="0.511811024" right="0.511811024" top="0.78740157499999996" bottom="0.78740157499999996" header="0.31496062000000002" footer="0.31496062000000002"/>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6A7C3-9D86-47C4-99BE-3D7E9CF47C7A}">
  <sheetPr>
    <tabColor rgb="FF0070C0"/>
  </sheetPr>
  <dimension ref="A1:S90"/>
  <sheetViews>
    <sheetView showGridLines="0" zoomScale="48" zoomScaleNormal="85" workbookViewId="0">
      <selection activeCell="C27" sqref="C27"/>
    </sheetView>
  </sheetViews>
  <sheetFormatPr defaultRowHeight="14.45"/>
  <cols>
    <col min="1" max="1" width="2.85546875" customWidth="1"/>
    <col min="2" max="2" width="7.85546875" customWidth="1"/>
    <col min="3" max="3" width="36.5703125" bestFit="1"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c r="N1" s="2"/>
    </row>
    <row r="2" spans="1:19" ht="18.600000000000001">
      <c r="A2" s="3"/>
      <c r="B2" s="3"/>
      <c r="C2" s="3"/>
      <c r="D2" s="3"/>
      <c r="E2" s="3"/>
      <c r="F2" s="15"/>
      <c r="G2" s="15"/>
      <c r="H2" s="15"/>
      <c r="I2" s="15"/>
      <c r="J2" s="15"/>
      <c r="K2" s="15"/>
      <c r="L2" s="15"/>
      <c r="M2" s="15"/>
      <c r="N2" s="3"/>
    </row>
    <row r="3" spans="1:19" ht="28.5">
      <c r="A3" s="3"/>
      <c r="C3" s="37" t="s">
        <v>858</v>
      </c>
      <c r="S3" s="21"/>
    </row>
    <row r="4" spans="1:19" ht="21">
      <c r="A4" s="5" t="s">
        <v>0</v>
      </c>
      <c r="B4" s="6">
        <v>3</v>
      </c>
      <c r="C4" s="4"/>
    </row>
    <row r="5" spans="1:19" ht="45" customHeight="1">
      <c r="A5" s="5"/>
      <c r="B5" s="6"/>
      <c r="C5" s="557" t="s">
        <v>859</v>
      </c>
      <c r="D5" s="557"/>
      <c r="E5" s="557"/>
      <c r="F5" s="557"/>
      <c r="G5" s="557"/>
      <c r="H5" s="10"/>
      <c r="I5" s="10"/>
      <c r="J5" s="10"/>
      <c r="K5" s="10"/>
      <c r="L5" s="10"/>
      <c r="M5" s="10"/>
      <c r="N5" s="10"/>
    </row>
    <row r="6" spans="1:19" ht="18.600000000000001">
      <c r="A6" s="5"/>
      <c r="B6" s="6"/>
      <c r="C6" s="135"/>
    </row>
    <row r="7" spans="1:19" ht="21.6" thickBot="1">
      <c r="A7" s="134"/>
      <c r="B7" s="6"/>
      <c r="C7" s="506" t="s">
        <v>860</v>
      </c>
      <c r="D7" s="506"/>
      <c r="E7" s="506"/>
      <c r="F7" s="506"/>
      <c r="G7" s="506"/>
      <c r="H7" s="81">
        <v>2019</v>
      </c>
      <c r="I7" s="81">
        <v>2020</v>
      </c>
      <c r="J7" s="81">
        <v>2021</v>
      </c>
      <c r="K7" s="81">
        <v>2022</v>
      </c>
      <c r="L7" s="81">
        <v>2023</v>
      </c>
      <c r="M7" s="81">
        <v>2024</v>
      </c>
      <c r="N7" s="81"/>
      <c r="O7" s="80"/>
      <c r="P7" s="80"/>
      <c r="Q7" s="80"/>
      <c r="R7" s="80"/>
      <c r="S7" s="80"/>
    </row>
    <row r="8" spans="1:19" ht="18.600000000000001" customHeight="1">
      <c r="A8" s="5"/>
      <c r="B8" s="6"/>
      <c r="C8" s="104"/>
      <c r="D8" s="104"/>
      <c r="E8" s="104"/>
      <c r="F8" s="104"/>
      <c r="G8" s="104"/>
      <c r="H8" s="104"/>
      <c r="I8" s="104"/>
      <c r="J8" s="104"/>
      <c r="K8" s="104"/>
      <c r="L8" s="104"/>
      <c r="M8" s="104"/>
    </row>
    <row r="9" spans="1:19" ht="18.600000000000001">
      <c r="A9" s="5"/>
      <c r="C9" s="548" t="s">
        <v>861</v>
      </c>
      <c r="D9" s="548"/>
      <c r="E9" s="548"/>
      <c r="F9" s="548"/>
      <c r="G9" s="548"/>
      <c r="H9" s="166" t="s">
        <v>612</v>
      </c>
      <c r="I9" s="166">
        <v>19065003.206661262</v>
      </c>
      <c r="J9" s="166">
        <v>19275394.302811995</v>
      </c>
      <c r="K9" s="166">
        <v>18608765.25980356</v>
      </c>
      <c r="L9" s="166">
        <f t="shared" ref="L9" si="0">SUM(L10:L11)</f>
        <v>17128972.364538033</v>
      </c>
      <c r="M9" s="166">
        <v>17053970</v>
      </c>
      <c r="N9" s="165"/>
    </row>
    <row r="10" spans="1:19" ht="25.5" customHeight="1">
      <c r="A10" s="5"/>
      <c r="C10" s="137" t="s">
        <v>862</v>
      </c>
      <c r="H10" s="154" t="s">
        <v>612</v>
      </c>
      <c r="I10" s="138">
        <v>18476756.679999996</v>
      </c>
      <c r="J10" s="138">
        <v>18563677.84</v>
      </c>
      <c r="K10" s="138">
        <v>17902723.832355425</v>
      </c>
      <c r="L10" s="138">
        <v>16518214.088551808</v>
      </c>
      <c r="M10" s="138">
        <v>16467301</v>
      </c>
    </row>
    <row r="11" spans="1:19" ht="18.600000000000001">
      <c r="A11" s="5"/>
      <c r="C11" s="137" t="s">
        <v>863</v>
      </c>
      <c r="H11" s="154" t="s">
        <v>612</v>
      </c>
      <c r="I11" s="138">
        <v>588246.52666126424</v>
      </c>
      <c r="J11" s="138">
        <v>711716.46281199402</v>
      </c>
      <c r="K11" s="138">
        <v>706041.42744813627</v>
      </c>
      <c r="L11" s="138">
        <v>610758.27598622371</v>
      </c>
      <c r="M11" s="138">
        <v>586669</v>
      </c>
    </row>
    <row r="12" spans="1:19">
      <c r="A12" s="5"/>
    </row>
    <row r="13" spans="1:19" ht="18.600000000000001">
      <c r="A13" s="5"/>
      <c r="C13" s="553" t="s">
        <v>864</v>
      </c>
      <c r="D13" s="553"/>
      <c r="E13" s="553"/>
      <c r="F13" s="553"/>
      <c r="G13" s="553"/>
      <c r="H13" s="553"/>
      <c r="I13" s="553"/>
      <c r="J13" s="553"/>
      <c r="K13" s="553"/>
      <c r="L13" s="553"/>
      <c r="M13" s="553"/>
      <c r="N13" s="553"/>
    </row>
    <row r="14" spans="1:19" ht="21">
      <c r="A14" s="5"/>
      <c r="C14" s="13" t="s">
        <v>865</v>
      </c>
      <c r="D14" s="10"/>
      <c r="E14" s="10"/>
      <c r="F14" s="10"/>
      <c r="G14" s="10"/>
      <c r="H14" s="10"/>
      <c r="I14" s="10"/>
      <c r="J14" s="10"/>
      <c r="K14" s="10"/>
      <c r="L14" s="10"/>
      <c r="M14" s="10"/>
      <c r="N14" s="10"/>
    </row>
    <row r="15" spans="1:19">
      <c r="A15" s="5"/>
    </row>
    <row r="16" spans="1:19" ht="86.45" customHeight="1" thickBot="1">
      <c r="A16" s="5"/>
      <c r="C16" s="506" t="s">
        <v>866</v>
      </c>
      <c r="D16" s="506"/>
      <c r="E16" s="506"/>
      <c r="F16" s="506"/>
      <c r="G16" s="506"/>
      <c r="H16" s="81">
        <v>2019</v>
      </c>
      <c r="I16" s="81">
        <v>2020</v>
      </c>
      <c r="J16" s="81">
        <v>2021</v>
      </c>
      <c r="K16" s="81">
        <v>2022</v>
      </c>
      <c r="L16" s="81">
        <v>2023</v>
      </c>
      <c r="M16" s="81">
        <v>2024</v>
      </c>
      <c r="N16" s="81"/>
    </row>
    <row r="17" spans="1:14" ht="18.600000000000001">
      <c r="A17" s="5"/>
      <c r="C17" s="104"/>
      <c r="D17" s="104"/>
      <c r="E17" s="104"/>
      <c r="F17" s="104"/>
      <c r="G17" s="104"/>
      <c r="H17" s="104"/>
      <c r="I17" s="104"/>
      <c r="J17" s="104"/>
      <c r="K17" s="104"/>
      <c r="L17" s="104"/>
      <c r="M17" s="104"/>
    </row>
    <row r="18" spans="1:14" ht="18.600000000000001">
      <c r="A18" s="5"/>
      <c r="C18" s="548" t="s">
        <v>861</v>
      </c>
      <c r="D18" s="548"/>
      <c r="E18" s="548"/>
      <c r="F18" s="548"/>
      <c r="G18" s="548"/>
      <c r="H18" s="166">
        <v>1643</v>
      </c>
      <c r="I18" s="166">
        <v>5090</v>
      </c>
      <c r="J18" s="166">
        <v>13141</v>
      </c>
      <c r="K18" s="166">
        <v>28338</v>
      </c>
      <c r="L18" s="166">
        <v>41083</v>
      </c>
      <c r="M18" s="166">
        <v>53362</v>
      </c>
      <c r="N18" s="165"/>
    </row>
    <row r="19" spans="1:14" ht="18.600000000000001">
      <c r="A19" s="5"/>
      <c r="C19" s="87" t="s">
        <v>423</v>
      </c>
      <c r="H19" s="138">
        <v>977</v>
      </c>
      <c r="I19" s="138">
        <v>2341</v>
      </c>
      <c r="J19" s="138">
        <v>7608</v>
      </c>
      <c r="K19" s="138">
        <v>14270</v>
      </c>
      <c r="L19" s="138">
        <v>23128</v>
      </c>
      <c r="M19" s="138">
        <v>28584</v>
      </c>
    </row>
    <row r="20" spans="1:14" ht="18.600000000000001">
      <c r="A20" s="5"/>
      <c r="C20" s="87" t="s">
        <v>425</v>
      </c>
      <c r="H20" s="138">
        <v>666</v>
      </c>
      <c r="I20" s="138">
        <v>1598</v>
      </c>
      <c r="J20" s="138">
        <v>2947</v>
      </c>
      <c r="K20" s="138">
        <v>8632</v>
      </c>
      <c r="L20" s="138">
        <v>7789</v>
      </c>
      <c r="M20" s="138">
        <v>11418</v>
      </c>
    </row>
    <row r="21" spans="1:14" ht="18.600000000000001">
      <c r="A21" s="5"/>
      <c r="C21" s="87" t="s">
        <v>867</v>
      </c>
      <c r="H21" s="138">
        <v>0</v>
      </c>
      <c r="I21" s="138">
        <v>207</v>
      </c>
      <c r="J21" s="138">
        <v>282</v>
      </c>
      <c r="K21" s="138">
        <v>2651</v>
      </c>
      <c r="L21" s="138">
        <v>6016</v>
      </c>
      <c r="M21" s="138">
        <v>7610</v>
      </c>
    </row>
    <row r="22" spans="1:14" ht="18.600000000000001">
      <c r="C22" s="87" t="s">
        <v>426</v>
      </c>
      <c r="H22" s="138">
        <v>0</v>
      </c>
      <c r="I22" s="138">
        <v>944</v>
      </c>
      <c r="J22" s="138">
        <v>2304</v>
      </c>
      <c r="K22" s="138">
        <v>2785</v>
      </c>
      <c r="L22" s="138">
        <v>4150</v>
      </c>
      <c r="M22" s="138">
        <v>5750</v>
      </c>
    </row>
    <row r="23" spans="1:14" ht="18.600000000000001">
      <c r="C23" s="87"/>
      <c r="H23" s="138"/>
      <c r="I23" s="138"/>
      <c r="J23" s="138"/>
      <c r="K23" s="138"/>
      <c r="L23" s="138"/>
    </row>
    <row r="24" spans="1:14" ht="216" customHeight="1">
      <c r="C24" s="553" t="s">
        <v>868</v>
      </c>
      <c r="D24" s="553"/>
      <c r="E24" s="553"/>
      <c r="F24" s="553"/>
      <c r="G24" s="553"/>
      <c r="H24" s="553"/>
      <c r="I24" s="553"/>
      <c r="J24" s="553"/>
      <c r="K24" s="553"/>
      <c r="L24" s="553"/>
      <c r="M24" s="553"/>
      <c r="N24" s="553"/>
    </row>
    <row r="25" spans="1:14" ht="80.25" customHeight="1">
      <c r="C25" s="553"/>
      <c r="D25" s="553"/>
      <c r="E25" s="553"/>
      <c r="F25" s="553"/>
      <c r="G25" s="553"/>
      <c r="H25" s="553"/>
      <c r="I25" s="553"/>
      <c r="J25" s="553"/>
      <c r="K25" s="553"/>
      <c r="L25" s="553"/>
      <c r="M25" s="553"/>
      <c r="N25" s="553"/>
    </row>
    <row r="26" spans="1:14" ht="18.600000000000001">
      <c r="C26" s="167"/>
      <c r="D26" s="167"/>
      <c r="E26" s="167"/>
      <c r="F26" s="167"/>
      <c r="G26" s="167"/>
      <c r="H26" s="167"/>
      <c r="I26" s="167"/>
      <c r="J26" s="167"/>
      <c r="K26" s="167"/>
      <c r="L26" s="167"/>
      <c r="M26" s="167"/>
      <c r="N26" s="167"/>
    </row>
    <row r="27" spans="1:14" ht="21">
      <c r="C27" s="13" t="s">
        <v>869</v>
      </c>
      <c r="D27" s="10"/>
      <c r="E27" s="10"/>
      <c r="F27" s="10"/>
      <c r="G27" s="10"/>
      <c r="H27" s="10"/>
      <c r="I27" s="10"/>
      <c r="J27" s="10"/>
      <c r="K27" s="10"/>
      <c r="L27" s="10"/>
      <c r="M27" s="10"/>
      <c r="N27" s="10"/>
    </row>
    <row r="28" spans="1:14" ht="18.600000000000001">
      <c r="C28" s="494"/>
      <c r="D28" s="494"/>
      <c r="E28" s="494"/>
      <c r="F28" s="494"/>
      <c r="G28" s="494"/>
      <c r="H28" s="494"/>
      <c r="I28" s="494"/>
      <c r="J28" s="494"/>
      <c r="K28" s="494"/>
      <c r="L28" s="494"/>
      <c r="M28" s="494"/>
    </row>
    <row r="29" spans="1:14" ht="18.95" thickBot="1">
      <c r="C29" s="506" t="s">
        <v>870</v>
      </c>
      <c r="D29" s="506"/>
      <c r="E29" s="506"/>
      <c r="F29" s="506"/>
      <c r="G29" s="506"/>
      <c r="H29" s="506"/>
      <c r="I29" s="506"/>
      <c r="J29" s="506"/>
      <c r="K29" s="506"/>
      <c r="L29" s="506"/>
      <c r="M29" s="506"/>
    </row>
    <row r="30" spans="1:14" ht="12.95" customHeight="1">
      <c r="C30" s="104"/>
      <c r="D30" s="104"/>
      <c r="E30" s="104"/>
      <c r="F30" s="104"/>
      <c r="G30" s="104"/>
      <c r="H30" s="104"/>
      <c r="I30" s="104"/>
      <c r="J30" s="104"/>
      <c r="K30" s="104"/>
      <c r="L30" s="104"/>
      <c r="M30" s="104"/>
    </row>
    <row r="31" spans="1:14" ht="18.600000000000001">
      <c r="C31" s="331" t="s">
        <v>871</v>
      </c>
    </row>
    <row r="32" spans="1:14" ht="18.600000000000001">
      <c r="D32" s="137"/>
    </row>
    <row r="33" spans="3:13" ht="18.95" thickBot="1">
      <c r="C33" s="506" t="s">
        <v>872</v>
      </c>
      <c r="D33" s="506"/>
      <c r="E33" s="506"/>
      <c r="F33" s="506"/>
      <c r="G33" s="506"/>
      <c r="H33" s="506"/>
      <c r="I33" s="506"/>
      <c r="J33" s="506"/>
      <c r="K33" s="506"/>
      <c r="L33" s="506"/>
      <c r="M33" s="506"/>
    </row>
    <row r="34" spans="3:13" ht="18.600000000000001">
      <c r="C34" s="104"/>
      <c r="D34" s="104"/>
      <c r="E34" s="104"/>
      <c r="F34" s="104"/>
      <c r="G34" s="104"/>
      <c r="H34" s="104"/>
      <c r="I34" s="104"/>
      <c r="J34" s="104"/>
      <c r="K34" s="104"/>
      <c r="L34" s="104"/>
      <c r="M34" s="104"/>
    </row>
    <row r="35" spans="3:13" ht="18.600000000000001">
      <c r="C35" s="7" t="s">
        <v>873</v>
      </c>
      <c r="D35" s="330"/>
    </row>
    <row r="40" spans="3:13" ht="62.1" customHeight="1"/>
    <row r="43" spans="3:13" ht="14.45" customHeight="1"/>
    <row r="44" spans="3:13" ht="39" customHeight="1"/>
    <row r="45" spans="3:13" ht="12.6" customHeight="1"/>
    <row r="48" spans="3:13" ht="48.6" customHeight="1"/>
    <row r="49" ht="14.45" customHeight="1"/>
    <row r="52" ht="87.95" customHeight="1"/>
    <row r="57" ht="84.6" customHeight="1"/>
    <row r="58" ht="18.600000000000001" customHeight="1"/>
    <row r="59" ht="18.95" customHeight="1"/>
    <row r="60" ht="18.600000000000001" customHeight="1"/>
    <row r="61" ht="18.600000000000001" customHeight="1"/>
    <row r="62" ht="18.600000000000001" customHeight="1"/>
    <row r="64" ht="18.600000000000001" customHeight="1"/>
    <row r="65" ht="18.600000000000001" customHeight="1"/>
    <row r="67" ht="18.600000000000001" customHeight="1"/>
    <row r="68" ht="18.600000000000001" customHeight="1"/>
    <row r="69" ht="21" customHeight="1"/>
    <row r="70" ht="15.95" customHeight="1"/>
    <row r="71" ht="18.600000000000001" customHeight="1"/>
    <row r="73" ht="18.600000000000001" customHeight="1"/>
    <row r="77" ht="15.95" customHeight="1"/>
    <row r="78" ht="18.600000000000001" customHeight="1"/>
    <row r="80" ht="18.600000000000001" customHeight="1"/>
    <row r="81" ht="18.600000000000001" customHeight="1"/>
    <row r="82" ht="18.600000000000001" customHeight="1"/>
    <row r="83" ht="18.600000000000001" customHeight="1"/>
    <row r="84" ht="14.45" customHeight="1"/>
    <row r="88" ht="14.45" customHeight="1"/>
    <row r="89" ht="14.45" customHeight="1"/>
    <row r="90" ht="14.45" customHeight="1"/>
  </sheetData>
  <mergeCells count="10">
    <mergeCell ref="C5:G5"/>
    <mergeCell ref="C29:M29"/>
    <mergeCell ref="C33:M33"/>
    <mergeCell ref="C28:M28"/>
    <mergeCell ref="C7:G7"/>
    <mergeCell ref="C16:G16"/>
    <mergeCell ref="C9:G9"/>
    <mergeCell ref="C18:G18"/>
    <mergeCell ref="C24:N25"/>
    <mergeCell ref="C13:N13"/>
  </mergeCells>
  <hyperlinks>
    <hyperlink ref="A4" location="'ÍNDICE REMISSIVO'!A1" display="Índice" xr:uid="{44D200C4-BDA2-4239-B71D-4435BE979ECC}"/>
    <hyperlink ref="F1" location="ÍNDICE!A1" display="Índice" xr:uid="{5CDCC6B9-6516-4F1D-A019-3C20A9028CCF}"/>
    <hyperlink ref="G1" location="'TEMAS MATERIAIS'!A1" display="Temas materiais" xr:uid="{28CCB410-5A99-4F59-9543-EE918DA153A1}"/>
    <hyperlink ref="H1" location="AMBIENTAL!A1" display="Ambiental" xr:uid="{E1BBE864-6780-446B-8246-FF7D37B611C2}"/>
    <hyperlink ref="I1" location="ECONÔMICO!A1" display="Econômico " xr:uid="{26C602B6-2EEB-4B38-A7E5-9047E847B1CA}"/>
    <hyperlink ref="J1" location="GOVERNANÇA!A1" display="Governança " xr:uid="{AE8501F7-FA4F-4E97-9F8C-F65C242FAB88}"/>
    <hyperlink ref="L1" location="GRI!A1" display="GRI" xr:uid="{B9459540-7D4B-4517-B2F4-92551D6E4658}"/>
    <hyperlink ref="M1" location="SASB!A1" display="SASB" xr:uid="{2C1DA6BB-52A4-4783-989C-384079631822}"/>
    <hyperlink ref="K1" location="SOCIAL!A1" display="Social " xr:uid="{21D2503F-5635-4EA0-8CEC-4627C89376D4}"/>
  </hyperlinks>
  <pageMargins left="0.511811024" right="0.511811024" top="0.78740157499999996" bottom="0.78740157499999996" header="0.31496062000000002" footer="0.31496062000000002"/>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53FF0-B55A-4D4C-A5D1-7B91C939D7F7}">
  <sheetPr>
    <tabColor rgb="FF0070C0"/>
  </sheetPr>
  <dimension ref="A1:S153"/>
  <sheetViews>
    <sheetView showGridLines="0" zoomScale="80" zoomScaleNormal="80" workbookViewId="0">
      <selection activeCell="O11" sqref="O11"/>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 min="16" max="16" width="9.42578125" bestFit="1" customWidth="1"/>
    <col min="17" max="17" width="11.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874</v>
      </c>
      <c r="S3" s="21"/>
    </row>
    <row r="4" spans="1:19" ht="21">
      <c r="A4" s="5" t="s">
        <v>0</v>
      </c>
      <c r="B4" s="6">
        <v>3</v>
      </c>
      <c r="C4" s="4"/>
    </row>
    <row r="5" spans="1:19" ht="21">
      <c r="A5" s="5"/>
      <c r="B5" s="6"/>
      <c r="C5" s="13" t="s">
        <v>875</v>
      </c>
      <c r="D5" s="10"/>
      <c r="E5" s="10"/>
      <c r="F5" s="10"/>
      <c r="G5" s="10"/>
      <c r="H5" s="10"/>
      <c r="I5" s="10"/>
      <c r="J5" s="10"/>
      <c r="K5" s="10"/>
      <c r="L5" s="10"/>
      <c r="M5" s="10"/>
    </row>
    <row r="6" spans="1:19" ht="18.600000000000001">
      <c r="A6" s="5"/>
      <c r="B6" s="6"/>
      <c r="C6" s="135"/>
    </row>
    <row r="7" spans="1:19" ht="72" customHeight="1" thickBot="1">
      <c r="A7" s="134"/>
      <c r="B7" s="6"/>
      <c r="C7" s="506" t="s">
        <v>876</v>
      </c>
      <c r="D7" s="506"/>
      <c r="E7" s="506"/>
      <c r="F7" s="506"/>
      <c r="G7" s="506"/>
      <c r="H7" s="81">
        <v>2019</v>
      </c>
      <c r="I7" s="81">
        <v>2020</v>
      </c>
      <c r="J7" s="81">
        <v>2021</v>
      </c>
      <c r="K7" s="81">
        <v>2022</v>
      </c>
      <c r="L7" s="81">
        <v>2023</v>
      </c>
      <c r="M7" s="81">
        <v>2024</v>
      </c>
      <c r="Q7" s="80"/>
      <c r="R7" s="80"/>
      <c r="S7" s="80"/>
    </row>
    <row r="8" spans="1:19" ht="18.600000000000001" customHeight="1">
      <c r="A8" s="5"/>
      <c r="B8" s="6"/>
      <c r="C8" s="558" t="s">
        <v>432</v>
      </c>
      <c r="D8" s="558"/>
      <c r="E8" s="386"/>
      <c r="F8" s="386"/>
      <c r="G8" s="386"/>
      <c r="H8" s="386"/>
      <c r="I8" s="386"/>
      <c r="J8" s="386"/>
      <c r="K8" s="386"/>
      <c r="L8" s="386"/>
      <c r="M8" s="386"/>
    </row>
    <row r="9" spans="1:19" ht="45.75" customHeight="1">
      <c r="A9" s="5"/>
      <c r="C9" s="559"/>
      <c r="D9" s="559"/>
      <c r="E9" s="335"/>
      <c r="F9" s="335"/>
      <c r="G9" s="335"/>
      <c r="H9" s="335">
        <v>173057577.1955997</v>
      </c>
      <c r="I9" s="335">
        <v>173878816.26649371</v>
      </c>
      <c r="J9" s="335">
        <v>174189455.86354756</v>
      </c>
      <c r="K9" s="335">
        <v>168168323.6492444</v>
      </c>
      <c r="L9" s="335">
        <v>153602081.91922337</v>
      </c>
      <c r="M9" s="467">
        <v>153016540</v>
      </c>
      <c r="Q9" s="309"/>
    </row>
    <row r="10" spans="1:19" ht="18.600000000000001" customHeight="1">
      <c r="A10" s="5"/>
      <c r="C10" s="562" t="s">
        <v>877</v>
      </c>
      <c r="D10" s="562"/>
      <c r="E10" s="562"/>
      <c r="F10" s="562"/>
      <c r="G10" s="562"/>
      <c r="H10" s="426">
        <v>48207233.452096835</v>
      </c>
      <c r="I10" s="426">
        <v>42701373.945574835</v>
      </c>
      <c r="J10" s="426">
        <v>42758372.390639007</v>
      </c>
      <c r="K10" s="427">
        <v>40257492.450279996</v>
      </c>
      <c r="L10" s="427">
        <v>32749772.837496724</v>
      </c>
      <c r="M10" s="427">
        <v>41100973</v>
      </c>
      <c r="O10" s="470">
        <f>M10/$M$9</f>
        <v>0.26860477305263863</v>
      </c>
    </row>
    <row r="11" spans="1:19" ht="18.600000000000001" customHeight="1">
      <c r="A11" s="5"/>
      <c r="C11" s="563" t="s">
        <v>878</v>
      </c>
      <c r="D11" s="563"/>
      <c r="E11" s="563"/>
      <c r="F11" s="563"/>
      <c r="G11" s="563"/>
      <c r="H11" s="426">
        <v>107111452.10913017</v>
      </c>
      <c r="I11" s="426">
        <v>110781348.16133289</v>
      </c>
      <c r="J11" s="426">
        <v>111227507.06522049</v>
      </c>
      <c r="K11" s="427">
        <v>109783886.54024939</v>
      </c>
      <c r="L11" s="427">
        <v>106440597.90501823</v>
      </c>
      <c r="M11" s="427">
        <v>97681933.879999995</v>
      </c>
      <c r="O11" s="470">
        <f>M11/$M$9</f>
        <v>0.63837500102930045</v>
      </c>
    </row>
    <row r="12" spans="1:19" ht="18.600000000000001" customHeight="1">
      <c r="A12" s="5"/>
      <c r="C12" s="563" t="s">
        <v>879</v>
      </c>
      <c r="D12" s="563"/>
      <c r="E12" s="563"/>
      <c r="F12" s="563"/>
      <c r="G12" s="563"/>
      <c r="H12" s="426">
        <v>146788.28324000002</v>
      </c>
      <c r="I12" s="426">
        <v>578.84472799999992</v>
      </c>
      <c r="J12" s="426">
        <v>166075.13706436724</v>
      </c>
      <c r="K12" s="427">
        <v>10556404.403582742</v>
      </c>
      <c r="L12" s="427">
        <v>8997159.2821470425</v>
      </c>
      <c r="M12" s="427">
        <v>9529002.8499999996</v>
      </c>
      <c r="O12" s="470">
        <f>M12/$M$9</f>
        <v>6.2274332238854702E-2</v>
      </c>
    </row>
    <row r="13" spans="1:19" ht="18.600000000000001" customHeight="1">
      <c r="A13" s="5"/>
      <c r="C13" s="563" t="s">
        <v>880</v>
      </c>
      <c r="D13" s="563"/>
      <c r="E13" s="563"/>
      <c r="F13" s="563"/>
      <c r="G13" s="563"/>
      <c r="H13" s="426">
        <v>9785137.242132701</v>
      </c>
      <c r="I13" s="426">
        <v>11741717.92</v>
      </c>
      <c r="J13" s="426">
        <v>11709006.407611614</v>
      </c>
      <c r="K13" s="427">
        <v>75410.6335756146</v>
      </c>
      <c r="L13" s="427">
        <v>328472.8174123721</v>
      </c>
      <c r="M13" s="465">
        <v>458356</v>
      </c>
      <c r="O13" s="470">
        <f>M13/$M$9</f>
        <v>2.9954670259829427E-3</v>
      </c>
    </row>
    <row r="14" spans="1:19" ht="18.600000000000001" customHeight="1">
      <c r="A14" s="5"/>
      <c r="C14" s="563" t="s">
        <v>881</v>
      </c>
      <c r="D14" s="563"/>
      <c r="E14" s="563"/>
      <c r="F14" s="563"/>
      <c r="G14" s="563"/>
      <c r="H14" s="426">
        <v>7806966.1090000002</v>
      </c>
      <c r="I14" s="426">
        <v>8653797.3948579989</v>
      </c>
      <c r="J14" s="426">
        <v>8328494.8630120959</v>
      </c>
      <c r="K14" s="427">
        <v>7495129.6215566406</v>
      </c>
      <c r="L14" s="427">
        <v>5086079.0771489991</v>
      </c>
      <c r="M14" s="427">
        <v>4246274.5</v>
      </c>
      <c r="O14" s="470">
        <f>M14/$M$9</f>
        <v>2.7750428156328721E-2</v>
      </c>
    </row>
    <row r="15" spans="1:19">
      <c r="A15" s="5"/>
      <c r="C15" s="334"/>
      <c r="D15" s="334"/>
      <c r="E15" s="334"/>
      <c r="F15" s="334"/>
      <c r="G15" s="334"/>
      <c r="H15" s="334"/>
      <c r="I15" s="334"/>
      <c r="J15" s="334"/>
      <c r="K15" s="334"/>
      <c r="L15" s="334"/>
      <c r="M15" s="334"/>
    </row>
    <row r="16" spans="1:19" ht="18.600000000000001">
      <c r="A16" s="5"/>
      <c r="C16" s="384"/>
      <c r="D16" s="334"/>
      <c r="E16" s="334"/>
      <c r="F16" s="334"/>
      <c r="G16" s="334"/>
      <c r="H16" s="334"/>
      <c r="I16" s="334"/>
      <c r="J16" s="334"/>
      <c r="K16" s="334"/>
      <c r="L16" s="334"/>
      <c r="M16" s="334"/>
    </row>
    <row r="17" spans="1:15" ht="64.5" customHeight="1" thickBot="1">
      <c r="A17" s="5"/>
      <c r="C17" s="560" t="s">
        <v>882</v>
      </c>
      <c r="D17" s="560"/>
      <c r="E17" s="560"/>
      <c r="F17" s="560"/>
      <c r="G17" s="560"/>
      <c r="H17" s="415">
        <v>2019</v>
      </c>
      <c r="I17" s="415">
        <v>2020</v>
      </c>
      <c r="J17" s="415">
        <v>2021</v>
      </c>
      <c r="K17" s="415">
        <v>2022</v>
      </c>
      <c r="L17" s="415">
        <v>2023</v>
      </c>
      <c r="M17" s="415">
        <v>2024</v>
      </c>
    </row>
    <row r="18" spans="1:15" ht="18.600000000000001">
      <c r="A18" s="5"/>
      <c r="C18" s="386"/>
      <c r="D18" s="386"/>
      <c r="E18" s="386"/>
      <c r="F18" s="386"/>
      <c r="G18" s="386"/>
      <c r="H18" s="386"/>
      <c r="I18" s="386"/>
      <c r="J18" s="386"/>
      <c r="K18" s="386"/>
      <c r="L18" s="386"/>
      <c r="M18" s="386"/>
    </row>
    <row r="19" spans="1:15" ht="18.600000000000001" customHeight="1">
      <c r="A19" s="5"/>
      <c r="C19" s="564" t="s">
        <v>883</v>
      </c>
      <c r="D19" s="564"/>
      <c r="E19" s="564"/>
      <c r="F19" s="564"/>
      <c r="G19" s="564"/>
      <c r="H19" s="369"/>
      <c r="I19" s="369"/>
      <c r="J19" s="369"/>
      <c r="K19" s="335">
        <v>13942.111005256498</v>
      </c>
      <c r="L19" s="335">
        <v>89066.789963523581</v>
      </c>
      <c r="M19" s="335">
        <f>SUM(M20:M22)</f>
        <v>62031.06</v>
      </c>
    </row>
    <row r="20" spans="1:15" ht="18.600000000000001" customHeight="1">
      <c r="A20" s="5"/>
      <c r="C20" s="563" t="s">
        <v>884</v>
      </c>
      <c r="D20" s="563"/>
      <c r="E20" s="563"/>
      <c r="F20" s="428"/>
      <c r="G20" s="428"/>
      <c r="H20" s="429" t="s">
        <v>612</v>
      </c>
      <c r="I20" s="429" t="s">
        <v>612</v>
      </c>
      <c r="J20" s="429" t="s">
        <v>612</v>
      </c>
      <c r="K20" s="427">
        <v>0</v>
      </c>
      <c r="L20" s="427">
        <v>80629.69007112</v>
      </c>
      <c r="M20" s="427">
        <v>51467.29</v>
      </c>
    </row>
    <row r="21" spans="1:15" ht="18.600000000000001" customHeight="1">
      <c r="A21" s="5"/>
      <c r="C21" s="563" t="s">
        <v>885</v>
      </c>
      <c r="D21" s="563"/>
      <c r="E21" s="563"/>
      <c r="F21" s="428"/>
      <c r="G21" s="428"/>
      <c r="H21" s="430" t="s">
        <v>612</v>
      </c>
      <c r="I21" s="430" t="s">
        <v>612</v>
      </c>
      <c r="J21" s="430" t="s">
        <v>612</v>
      </c>
      <c r="K21" s="427">
        <f>1669.41564530717+4103.02660850984</f>
        <v>5772.4422538170102</v>
      </c>
      <c r="L21" s="427">
        <v>3400.0478891397147</v>
      </c>
      <c r="M21" s="427">
        <v>5848.49</v>
      </c>
    </row>
    <row r="22" spans="1:15" ht="18.600000000000001" customHeight="1">
      <c r="A22" s="5"/>
      <c r="C22" s="431" t="s">
        <v>847</v>
      </c>
      <c r="D22" s="428"/>
      <c r="E22" s="428"/>
      <c r="F22" s="428"/>
      <c r="G22" s="428"/>
      <c r="H22" s="430" t="s">
        <v>612</v>
      </c>
      <c r="I22" s="430" t="s">
        <v>612</v>
      </c>
      <c r="J22" s="430" t="s">
        <v>612</v>
      </c>
      <c r="K22" s="427">
        <v>8169.6687514394907</v>
      </c>
      <c r="L22" s="427">
        <v>5037.0520032638542</v>
      </c>
      <c r="M22" s="427">
        <v>4715.28</v>
      </c>
    </row>
    <row r="23" spans="1:15" ht="18.600000000000001">
      <c r="A23" s="5"/>
      <c r="C23" s="563"/>
      <c r="D23" s="563"/>
      <c r="E23" s="563"/>
      <c r="F23" s="563"/>
      <c r="G23" s="563"/>
      <c r="H23" s="430" t="s">
        <v>612</v>
      </c>
      <c r="I23" s="430" t="s">
        <v>612</v>
      </c>
      <c r="J23" s="430" t="s">
        <v>612</v>
      </c>
      <c r="K23" s="334"/>
      <c r="L23" s="334"/>
      <c r="M23" s="334"/>
      <c r="O23" s="309"/>
    </row>
    <row r="24" spans="1:15" ht="18.600000000000001">
      <c r="A24" s="5"/>
      <c r="C24" s="563"/>
      <c r="D24" s="563"/>
      <c r="E24" s="563"/>
      <c r="F24" s="563"/>
      <c r="G24" s="563"/>
      <c r="H24" s="432"/>
      <c r="I24" s="432"/>
      <c r="J24" s="432"/>
      <c r="K24" s="432"/>
      <c r="L24" s="432"/>
      <c r="M24" s="334"/>
    </row>
    <row r="25" spans="1:15" ht="15.95">
      <c r="A25" s="5"/>
      <c r="C25" s="334"/>
      <c r="D25" s="433"/>
      <c r="E25" s="433"/>
      <c r="F25" s="433"/>
      <c r="G25" s="434"/>
      <c r="H25" s="435"/>
      <c r="I25" s="435"/>
      <c r="J25" s="435"/>
      <c r="K25" s="435"/>
      <c r="L25" s="435"/>
      <c r="M25" s="435"/>
    </row>
    <row r="26" spans="1:15" ht="18.600000000000001">
      <c r="A26" s="5"/>
      <c r="C26" s="436" t="s">
        <v>886</v>
      </c>
      <c r="D26" s="334"/>
      <c r="E26" s="334"/>
      <c r="F26" s="334"/>
      <c r="G26" s="334"/>
      <c r="H26" s="334"/>
      <c r="I26" s="334"/>
      <c r="J26" s="334"/>
      <c r="K26" s="334"/>
      <c r="L26" s="334"/>
      <c r="M26" s="334"/>
    </row>
    <row r="27" spans="1:15" ht="43.5" customHeight="1">
      <c r="A27" s="5"/>
      <c r="C27" s="563" t="s">
        <v>887</v>
      </c>
      <c r="D27" s="563"/>
      <c r="E27" s="563"/>
      <c r="F27" s="563"/>
      <c r="G27" s="563"/>
      <c r="H27" s="563"/>
      <c r="I27" s="563"/>
      <c r="J27" s="563"/>
      <c r="K27" s="563"/>
      <c r="L27" s="563"/>
      <c r="M27" s="563"/>
    </row>
    <row r="28" spans="1:15" ht="42.75" customHeight="1">
      <c r="A28" s="5"/>
      <c r="C28" s="563" t="s">
        <v>888</v>
      </c>
      <c r="D28" s="563"/>
      <c r="E28" s="563"/>
      <c r="F28" s="563"/>
      <c r="G28" s="563"/>
      <c r="H28" s="563"/>
      <c r="I28" s="563"/>
      <c r="J28" s="563"/>
      <c r="K28" s="563"/>
      <c r="L28" s="563"/>
      <c r="M28" s="563"/>
    </row>
    <row r="29" spans="1:15" ht="18.600000000000001">
      <c r="A29" s="5"/>
      <c r="C29" s="416"/>
      <c r="D29" s="416"/>
      <c r="E29" s="416"/>
      <c r="F29" s="416"/>
      <c r="G29" s="416"/>
      <c r="H29" s="432"/>
      <c r="I29" s="432"/>
      <c r="J29" s="432"/>
      <c r="K29" s="432"/>
      <c r="L29" s="432"/>
      <c r="M29" s="334"/>
    </row>
    <row r="30" spans="1:15" ht="18.600000000000001">
      <c r="A30" s="5"/>
      <c r="C30" s="416"/>
      <c r="D30" s="416"/>
      <c r="E30" s="416"/>
      <c r="F30" s="416"/>
      <c r="G30" s="416"/>
      <c r="H30" s="432"/>
      <c r="I30" s="432"/>
      <c r="J30" s="432"/>
      <c r="K30" s="432"/>
      <c r="L30" s="432"/>
      <c r="M30" s="334"/>
    </row>
    <row r="31" spans="1:15" ht="39.6" customHeight="1" thickBot="1">
      <c r="A31" s="5"/>
      <c r="C31" s="560" t="s">
        <v>889</v>
      </c>
      <c r="D31" s="560"/>
      <c r="E31" s="560"/>
      <c r="F31" s="560"/>
      <c r="G31" s="560"/>
      <c r="H31" s="415">
        <v>2019</v>
      </c>
      <c r="I31" s="415">
        <v>2020</v>
      </c>
      <c r="J31" s="415">
        <v>2021</v>
      </c>
      <c r="K31" s="415">
        <v>2022</v>
      </c>
      <c r="L31" s="415">
        <v>2023</v>
      </c>
      <c r="M31" s="415">
        <v>2024</v>
      </c>
    </row>
    <row r="32" spans="1:15" ht="18.600000000000001">
      <c r="A32" s="5"/>
      <c r="C32" s="386"/>
      <c r="D32" s="386"/>
      <c r="E32" s="386"/>
      <c r="F32" s="386"/>
      <c r="G32" s="386"/>
      <c r="H32" s="386"/>
      <c r="I32" s="386"/>
      <c r="J32" s="386"/>
      <c r="K32" s="386"/>
      <c r="L32" s="386"/>
      <c r="M32" s="386"/>
    </row>
    <row r="33" spans="1:16" ht="18.600000000000001" customHeight="1">
      <c r="A33" s="5"/>
      <c r="C33" s="564" t="s">
        <v>890</v>
      </c>
      <c r="D33" s="564"/>
      <c r="E33" s="564"/>
      <c r="F33" s="564"/>
      <c r="G33" s="564"/>
      <c r="H33" s="335">
        <v>5727142.1361111114</v>
      </c>
      <c r="I33" s="335">
        <v>5222196.6027777772</v>
      </c>
      <c r="J33" s="335">
        <v>5671158.2666666666</v>
      </c>
      <c r="K33" s="335">
        <v>5331748.3348675864</v>
      </c>
      <c r="L33" s="335">
        <v>5944633.9096228164</v>
      </c>
      <c r="M33" s="335">
        <v>5520471</v>
      </c>
    </row>
    <row r="34" spans="1:16" ht="18.600000000000001" customHeight="1">
      <c r="A34" s="5"/>
      <c r="C34" s="565" t="s">
        <v>891</v>
      </c>
      <c r="D34" s="565"/>
      <c r="E34" s="565"/>
      <c r="F34" s="565"/>
      <c r="G34" s="565"/>
      <c r="H34" s="438" t="s">
        <v>612</v>
      </c>
      <c r="I34" s="438" t="s">
        <v>612</v>
      </c>
      <c r="J34" s="438" t="s">
        <v>612</v>
      </c>
      <c r="K34" s="427">
        <v>4219800.0298626255</v>
      </c>
      <c r="L34" s="427">
        <v>4446957.7525199139</v>
      </c>
      <c r="M34" s="427">
        <v>4361786</v>
      </c>
    </row>
    <row r="35" spans="1:16" ht="18.600000000000001" customHeight="1">
      <c r="A35" s="5"/>
      <c r="C35" s="565" t="s">
        <v>892</v>
      </c>
      <c r="D35" s="565"/>
      <c r="E35" s="565"/>
      <c r="F35" s="565"/>
      <c r="G35" s="565"/>
      <c r="H35" s="438" t="s">
        <v>612</v>
      </c>
      <c r="I35" s="438" t="s">
        <v>612</v>
      </c>
      <c r="J35" s="438" t="s">
        <v>612</v>
      </c>
      <c r="K35" s="427">
        <v>0</v>
      </c>
      <c r="L35" s="427">
        <v>0</v>
      </c>
      <c r="M35" s="427">
        <v>0</v>
      </c>
    </row>
    <row r="36" spans="1:16" ht="18.600000000000001" customHeight="1">
      <c r="A36" s="5"/>
      <c r="C36" s="565" t="s">
        <v>893</v>
      </c>
      <c r="D36" s="565"/>
      <c r="E36" s="565"/>
      <c r="F36" s="565"/>
      <c r="G36" s="565"/>
      <c r="H36" s="438" t="s">
        <v>612</v>
      </c>
      <c r="I36" s="438" t="s">
        <v>612</v>
      </c>
      <c r="J36" s="438" t="s">
        <v>612</v>
      </c>
      <c r="K36" s="427">
        <v>0</v>
      </c>
      <c r="L36" s="427">
        <v>0</v>
      </c>
      <c r="M36" s="427">
        <v>0</v>
      </c>
    </row>
    <row r="37" spans="1:16" ht="18.600000000000001" customHeight="1">
      <c r="A37" s="5"/>
      <c r="C37" s="565" t="s">
        <v>894</v>
      </c>
      <c r="D37" s="565"/>
      <c r="E37" s="565"/>
      <c r="F37" s="565"/>
      <c r="G37" s="565"/>
      <c r="H37" s="438" t="s">
        <v>612</v>
      </c>
      <c r="I37" s="438" t="s">
        <v>612</v>
      </c>
      <c r="J37" s="438" t="s">
        <v>612</v>
      </c>
      <c r="K37" s="427">
        <v>1111948.3050049611</v>
      </c>
      <c r="L37" s="427">
        <v>1498608.1368346603</v>
      </c>
      <c r="M37" s="427">
        <v>1158684.496</v>
      </c>
    </row>
    <row r="38" spans="1:16" ht="15.95">
      <c r="A38" s="5"/>
      <c r="C38" s="334"/>
      <c r="D38" s="439"/>
      <c r="E38" s="439"/>
      <c r="F38" s="439"/>
      <c r="G38" s="434"/>
      <c r="H38" s="435"/>
      <c r="I38" s="435"/>
      <c r="J38" s="334"/>
      <c r="K38" s="334"/>
      <c r="L38" s="334"/>
      <c r="M38" s="334"/>
    </row>
    <row r="39" spans="1:16" ht="18.600000000000001">
      <c r="A39" s="5"/>
      <c r="C39" s="436" t="s">
        <v>895</v>
      </c>
      <c r="D39" s="334"/>
      <c r="E39" s="334"/>
      <c r="F39" s="334"/>
      <c r="G39" s="334"/>
      <c r="H39" s="334"/>
      <c r="I39" s="334"/>
      <c r="J39" s="334"/>
      <c r="K39" s="334"/>
      <c r="L39" s="334"/>
      <c r="M39" s="334"/>
    </row>
    <row r="40" spans="1:16">
      <c r="A40" s="5"/>
      <c r="C40" s="334"/>
      <c r="D40" s="334"/>
      <c r="E40" s="334"/>
      <c r="F40" s="334"/>
      <c r="G40" s="334"/>
      <c r="H40" s="334"/>
      <c r="I40" s="334"/>
      <c r="J40" s="334"/>
      <c r="K40" s="334"/>
      <c r="L40" s="334"/>
      <c r="M40" s="334"/>
    </row>
    <row r="41" spans="1:16" ht="38.1" customHeight="1" thickBot="1">
      <c r="A41" s="5"/>
      <c r="C41" s="560" t="s">
        <v>896</v>
      </c>
      <c r="D41" s="560"/>
      <c r="E41" s="560"/>
      <c r="F41" s="560"/>
      <c r="G41" s="560"/>
      <c r="H41" s="415">
        <v>2019</v>
      </c>
      <c r="I41" s="415">
        <v>2020</v>
      </c>
      <c r="J41" s="415">
        <v>2021</v>
      </c>
      <c r="K41" s="415">
        <v>2022</v>
      </c>
      <c r="L41" s="415">
        <v>2023</v>
      </c>
      <c r="M41" s="415">
        <v>2024</v>
      </c>
    </row>
    <row r="42" spans="1:16" ht="18.600000000000001">
      <c r="A42" s="5"/>
      <c r="C42" s="386"/>
      <c r="D42" s="386"/>
      <c r="E42" s="386"/>
      <c r="F42" s="386"/>
      <c r="G42" s="386"/>
      <c r="H42" s="386"/>
      <c r="I42" s="386"/>
      <c r="J42" s="386"/>
      <c r="K42" s="386"/>
      <c r="L42" s="386"/>
      <c r="M42" s="386"/>
    </row>
    <row r="43" spans="1:16" ht="18.600000000000001">
      <c r="A43" s="5"/>
      <c r="C43" s="564" t="s">
        <v>897</v>
      </c>
      <c r="D43" s="564"/>
      <c r="E43" s="564"/>
      <c r="F43" s="564"/>
      <c r="G43" s="564"/>
      <c r="H43" s="335">
        <v>1704247.2250000001</v>
      </c>
      <c r="I43" s="335">
        <v>1624535.3305555556</v>
      </c>
      <c r="J43" s="335">
        <v>1795758.3638888889</v>
      </c>
      <c r="K43" s="335">
        <v>1636141.6772815012</v>
      </c>
      <c r="L43" s="335">
        <v>1152743.7286635195</v>
      </c>
      <c r="M43" s="335">
        <v>1233906</v>
      </c>
    </row>
    <row r="44" spans="1:16" ht="18.600000000000001" customHeight="1">
      <c r="A44" s="5"/>
      <c r="C44" s="566" t="s">
        <v>898</v>
      </c>
      <c r="D44" s="566"/>
      <c r="E44" s="566"/>
      <c r="F44" s="566"/>
      <c r="G44" s="431"/>
      <c r="H44" s="440">
        <v>630870.11111111112</v>
      </c>
      <c r="I44" s="440">
        <v>601686</v>
      </c>
      <c r="J44" s="440">
        <v>668507.85833333328</v>
      </c>
      <c r="K44" s="427">
        <v>623903.74999999988</v>
      </c>
      <c r="L44" s="427">
        <v>592179.6596763744</v>
      </c>
      <c r="M44" s="427" t="s">
        <v>899</v>
      </c>
    </row>
    <row r="45" spans="1:16" ht="18.600000000000001" customHeight="1">
      <c r="A45" s="5"/>
      <c r="C45" s="565" t="s">
        <v>900</v>
      </c>
      <c r="D45" s="565"/>
      <c r="E45" s="565"/>
      <c r="F45" s="565"/>
      <c r="G45" s="431"/>
      <c r="H45" s="440" t="s">
        <v>612</v>
      </c>
      <c r="I45" s="440" t="s">
        <v>612</v>
      </c>
      <c r="J45" s="440" t="s">
        <v>612</v>
      </c>
      <c r="K45" s="427">
        <v>0</v>
      </c>
      <c r="L45" s="427">
        <v>0</v>
      </c>
      <c r="M45" s="427">
        <v>0</v>
      </c>
    </row>
    <row r="46" spans="1:16" ht="18.600000000000001" customHeight="1">
      <c r="A46" s="5"/>
      <c r="C46" s="565" t="s">
        <v>901</v>
      </c>
      <c r="D46" s="565"/>
      <c r="E46" s="565"/>
      <c r="F46" s="565"/>
      <c r="G46" s="431"/>
      <c r="H46" s="440" t="s">
        <v>612</v>
      </c>
      <c r="I46" s="440" t="s">
        <v>612</v>
      </c>
      <c r="J46" s="440" t="s">
        <v>612</v>
      </c>
      <c r="K46" s="427">
        <v>0</v>
      </c>
      <c r="L46" s="427">
        <v>0</v>
      </c>
      <c r="M46" s="427">
        <v>0</v>
      </c>
      <c r="O46" s="309"/>
    </row>
    <row r="47" spans="1:16" ht="18.600000000000001" customHeight="1">
      <c r="A47" s="5"/>
      <c r="C47" s="565" t="s">
        <v>902</v>
      </c>
      <c r="D47" s="565"/>
      <c r="E47" s="565"/>
      <c r="F47" s="437"/>
      <c r="G47" s="431"/>
      <c r="H47" s="440">
        <v>1045591.225</v>
      </c>
      <c r="I47" s="440">
        <v>1022849.3305555555</v>
      </c>
      <c r="J47" s="440">
        <v>1127250.5055555555</v>
      </c>
      <c r="K47" s="427">
        <v>1012237.9272815014</v>
      </c>
      <c r="L47" s="427">
        <v>560564.06898714509</v>
      </c>
      <c r="M47" s="427">
        <v>604637.44999999995</v>
      </c>
      <c r="P47" s="309"/>
    </row>
    <row r="48" spans="1:16">
      <c r="A48" s="5"/>
      <c r="C48" s="334"/>
      <c r="D48" s="334"/>
      <c r="E48" s="334"/>
      <c r="F48" s="334"/>
      <c r="G48" s="334"/>
      <c r="H48" s="334"/>
      <c r="I48" s="334"/>
      <c r="J48" s="334"/>
      <c r="K48" s="334"/>
      <c r="L48" s="334"/>
      <c r="M48" s="334"/>
    </row>
    <row r="49" spans="1:15" ht="40.5" customHeight="1" thickBot="1">
      <c r="A49" s="5"/>
      <c r="C49" s="560" t="s">
        <v>903</v>
      </c>
      <c r="D49" s="560"/>
      <c r="E49" s="560"/>
      <c r="F49" s="560"/>
      <c r="G49" s="560"/>
      <c r="H49" s="415">
        <v>2019</v>
      </c>
      <c r="I49" s="415">
        <v>2020</v>
      </c>
      <c r="J49" s="415">
        <v>2021</v>
      </c>
      <c r="K49" s="415">
        <v>2022</v>
      </c>
      <c r="L49" s="415">
        <v>2023</v>
      </c>
      <c r="M49" s="415">
        <v>2024</v>
      </c>
    </row>
    <row r="50" spans="1:15" ht="18.600000000000001">
      <c r="A50" s="5"/>
      <c r="C50" s="386"/>
      <c r="D50" s="386"/>
      <c r="E50" s="386"/>
      <c r="F50" s="386"/>
      <c r="G50" s="386"/>
      <c r="H50" s="386"/>
      <c r="I50" s="386"/>
      <c r="J50" s="386"/>
      <c r="K50" s="386"/>
      <c r="L50" s="386"/>
      <c r="M50" s="386"/>
    </row>
    <row r="51" spans="1:15" ht="18.600000000000001">
      <c r="A51" s="5"/>
      <c r="C51" s="564" t="s">
        <v>904</v>
      </c>
      <c r="D51" s="564"/>
      <c r="E51" s="564"/>
      <c r="F51" s="564"/>
      <c r="G51" s="564"/>
      <c r="H51" s="335">
        <v>187802332.87</v>
      </c>
      <c r="I51" s="335">
        <v>186882892.21229154</v>
      </c>
      <c r="J51" s="335">
        <v>188512343.04362148</v>
      </c>
      <c r="K51" s="335">
        <v>187376559.76577294</v>
      </c>
      <c r="L51" s="335">
        <v>175095185.90915099</v>
      </c>
      <c r="M51" s="335">
        <v>172885362</v>
      </c>
      <c r="O51" s="309"/>
    </row>
    <row r="52" spans="1:15" ht="18.600000000000001">
      <c r="A52" s="5"/>
      <c r="C52" s="566" t="s">
        <v>905</v>
      </c>
      <c r="D52" s="566"/>
      <c r="E52" s="566"/>
      <c r="F52" s="566"/>
      <c r="G52" s="431"/>
      <c r="H52" s="440" t="s">
        <v>612</v>
      </c>
      <c r="I52" s="440" t="s">
        <v>612</v>
      </c>
      <c r="J52" s="440" t="s">
        <v>612</v>
      </c>
      <c r="K52" s="427">
        <v>120013255.25873443</v>
      </c>
      <c r="L52" s="427">
        <v>113495313.51401006</v>
      </c>
      <c r="M52" s="427">
        <v>105113145</v>
      </c>
    </row>
    <row r="53" spans="1:15" ht="18.600000000000001">
      <c r="A53" s="5"/>
      <c r="C53" s="565" t="s">
        <v>906</v>
      </c>
      <c r="D53" s="565"/>
      <c r="E53" s="565"/>
      <c r="F53" s="565"/>
      <c r="G53" s="431"/>
      <c r="H53" s="440" t="s">
        <v>612</v>
      </c>
      <c r="I53" s="440" t="s">
        <v>612</v>
      </c>
      <c r="J53" s="440" t="s">
        <v>612</v>
      </c>
      <c r="K53" s="441">
        <v>0.64</v>
      </c>
      <c r="L53" s="441">
        <v>0.6481920843494674</v>
      </c>
      <c r="M53" s="441">
        <v>0.61</v>
      </c>
    </row>
    <row r="54" spans="1:15" ht="18.600000000000001">
      <c r="A54" s="5"/>
      <c r="C54" s="565"/>
      <c r="D54" s="565"/>
      <c r="E54" s="565"/>
      <c r="F54" s="565"/>
      <c r="G54" s="431"/>
      <c r="H54" s="440"/>
      <c r="I54" s="440"/>
      <c r="J54" s="440"/>
      <c r="K54" s="427"/>
      <c r="L54" s="427"/>
      <c r="M54" s="334"/>
    </row>
    <row r="55" spans="1:15" ht="21.6" thickBot="1">
      <c r="A55" s="5"/>
      <c r="C55" s="560" t="s">
        <v>907</v>
      </c>
      <c r="D55" s="560"/>
      <c r="E55" s="560"/>
      <c r="F55" s="560"/>
      <c r="G55" s="560"/>
      <c r="H55" s="560"/>
      <c r="I55" s="560"/>
      <c r="J55" s="560"/>
      <c r="K55" s="560"/>
      <c r="L55" s="560"/>
      <c r="M55" s="415"/>
    </row>
    <row r="56" spans="1:15" ht="18.600000000000001">
      <c r="A56" s="5"/>
      <c r="C56" s="334"/>
      <c r="D56" s="334"/>
      <c r="E56" s="334"/>
      <c r="F56" s="334"/>
      <c r="G56" s="334"/>
      <c r="H56" s="334"/>
      <c r="I56" s="334"/>
      <c r="J56" s="334"/>
      <c r="K56" s="334"/>
      <c r="L56" s="427"/>
      <c r="M56" s="334"/>
    </row>
    <row r="57" spans="1:15" ht="18.600000000000001" customHeight="1">
      <c r="A57" s="5"/>
      <c r="C57" s="567" t="s">
        <v>908</v>
      </c>
      <c r="D57" s="567"/>
      <c r="E57" s="567"/>
      <c r="F57" s="567"/>
      <c r="G57" s="567"/>
      <c r="H57" s="567"/>
      <c r="I57" s="567"/>
      <c r="J57" s="567"/>
      <c r="K57" s="567"/>
      <c r="L57" s="427"/>
      <c r="M57" s="334"/>
    </row>
    <row r="58" spans="1:15" ht="18.600000000000001">
      <c r="A58" s="5"/>
      <c r="C58" s="437"/>
      <c r="D58" s="437"/>
      <c r="E58" s="437"/>
      <c r="F58" s="437"/>
      <c r="G58" s="431"/>
      <c r="H58" s="440"/>
      <c r="I58" s="440"/>
      <c r="J58" s="440"/>
      <c r="K58" s="427"/>
      <c r="L58" s="427"/>
      <c r="M58" s="334"/>
    </row>
    <row r="59" spans="1:15" ht="21.6" thickBot="1">
      <c r="A59" s="5"/>
      <c r="C59" s="560" t="s">
        <v>909</v>
      </c>
      <c r="D59" s="560"/>
      <c r="E59" s="560"/>
      <c r="F59" s="560"/>
      <c r="G59" s="560"/>
      <c r="H59" s="560"/>
      <c r="I59" s="560"/>
      <c r="J59" s="560"/>
      <c r="K59" s="560"/>
      <c r="L59" s="560"/>
      <c r="M59" s="415"/>
    </row>
    <row r="60" spans="1:15" ht="18.600000000000001">
      <c r="A60" s="5"/>
      <c r="C60" s="334"/>
      <c r="D60" s="334"/>
      <c r="E60" s="334"/>
      <c r="F60" s="334"/>
      <c r="G60" s="334"/>
      <c r="H60" s="334"/>
      <c r="I60" s="334"/>
      <c r="J60" s="334"/>
      <c r="K60" s="334"/>
      <c r="L60" s="427"/>
      <c r="M60" s="334"/>
    </row>
    <row r="61" spans="1:15" ht="39.6" customHeight="1">
      <c r="A61" s="5"/>
      <c r="C61" s="568" t="s">
        <v>910</v>
      </c>
      <c r="D61" s="568"/>
      <c r="E61" s="568"/>
      <c r="F61" s="568"/>
      <c r="G61" s="568"/>
      <c r="H61" s="568"/>
      <c r="I61" s="568"/>
      <c r="J61" s="568"/>
      <c r="K61" s="568"/>
      <c r="L61" s="568"/>
      <c r="M61" s="568"/>
    </row>
    <row r="62" spans="1:15">
      <c r="A62" s="5"/>
    </row>
    <row r="63" spans="1:15">
      <c r="A63" s="5"/>
    </row>
    <row r="64" spans="1:15">
      <c r="A64" s="5"/>
    </row>
    <row r="65" spans="1:13" ht="21">
      <c r="A65" s="5"/>
      <c r="C65" s="13" t="s">
        <v>911</v>
      </c>
      <c r="D65" s="10"/>
      <c r="E65" s="10"/>
      <c r="F65" s="10"/>
      <c r="G65" s="10"/>
      <c r="H65" s="10"/>
      <c r="I65" s="10"/>
      <c r="J65" s="10"/>
      <c r="K65" s="10"/>
      <c r="L65" s="10"/>
      <c r="M65" s="10"/>
    </row>
    <row r="66" spans="1:13">
      <c r="A66" s="5"/>
    </row>
    <row r="67" spans="1:13" ht="48" customHeight="1" thickBot="1">
      <c r="A67" s="5"/>
      <c r="C67" s="560" t="s">
        <v>912</v>
      </c>
      <c r="D67" s="560"/>
      <c r="E67" s="560"/>
      <c r="F67" s="560"/>
      <c r="G67" s="560"/>
      <c r="H67" s="415">
        <v>2019</v>
      </c>
      <c r="I67" s="415">
        <v>2020</v>
      </c>
      <c r="J67" s="415">
        <v>2021</v>
      </c>
      <c r="K67" s="415">
        <v>2022</v>
      </c>
      <c r="L67" s="415">
        <v>2023</v>
      </c>
      <c r="M67" s="415">
        <v>2024</v>
      </c>
    </row>
    <row r="68" spans="1:13" ht="18.600000000000001">
      <c r="A68" s="5"/>
      <c r="C68" s="386"/>
      <c r="D68" s="386"/>
      <c r="E68" s="386"/>
      <c r="F68" s="386"/>
      <c r="G68" s="386"/>
      <c r="H68" s="386"/>
      <c r="I68" s="386"/>
      <c r="J68" s="386"/>
      <c r="K68" s="386"/>
      <c r="L68" s="386"/>
      <c r="M68" s="386"/>
    </row>
    <row r="69" spans="1:13" ht="18.600000000000001">
      <c r="A69" s="5"/>
      <c r="C69" s="417" t="s">
        <v>913</v>
      </c>
      <c r="D69" s="334"/>
      <c r="E69" s="334"/>
      <c r="F69" s="334"/>
      <c r="G69" s="334"/>
      <c r="H69" s="442" t="s">
        <v>612</v>
      </c>
      <c r="I69" s="442" t="s">
        <v>612</v>
      </c>
      <c r="J69" s="442" t="s">
        <v>612</v>
      </c>
      <c r="K69" s="443">
        <v>5890110.0382134048</v>
      </c>
      <c r="L69" s="443">
        <v>4149877.4228566801</v>
      </c>
      <c r="M69" s="443">
        <v>4442063.57</v>
      </c>
    </row>
    <row r="70" spans="1:13" ht="18.600000000000001">
      <c r="A70" s="5"/>
      <c r="C70" s="417"/>
      <c r="D70" s="334"/>
      <c r="E70" s="334"/>
      <c r="F70" s="334"/>
      <c r="G70" s="334"/>
      <c r="H70" s="444"/>
      <c r="I70" s="444"/>
      <c r="J70" s="444"/>
      <c r="K70" s="444"/>
      <c r="L70" s="444"/>
      <c r="M70" s="334"/>
    </row>
    <row r="71" spans="1:13" ht="18.600000000000001">
      <c r="A71" s="5"/>
      <c r="C71" s="436" t="s">
        <v>914</v>
      </c>
      <c r="D71" s="334"/>
      <c r="E71" s="334"/>
      <c r="F71" s="334"/>
      <c r="G71" s="334"/>
      <c r="H71" s="444"/>
      <c r="I71" s="444"/>
      <c r="J71" s="444"/>
      <c r="K71" s="444"/>
      <c r="L71" s="444"/>
      <c r="M71" s="334"/>
    </row>
    <row r="72" spans="1:13" ht="18.600000000000001">
      <c r="C72" s="417"/>
      <c r="D72" s="334"/>
      <c r="E72" s="334"/>
      <c r="F72" s="334"/>
      <c r="G72" s="334"/>
      <c r="H72" s="444"/>
      <c r="I72" s="444"/>
      <c r="J72" s="444"/>
      <c r="K72" s="444"/>
      <c r="L72" s="444"/>
      <c r="M72" s="334"/>
    </row>
    <row r="73" spans="1:13" ht="21.6" thickBot="1">
      <c r="C73" s="560" t="s">
        <v>915</v>
      </c>
      <c r="D73" s="560"/>
      <c r="E73" s="560"/>
      <c r="F73" s="560"/>
      <c r="G73" s="560"/>
      <c r="H73" s="560"/>
      <c r="I73" s="560"/>
      <c r="J73" s="560"/>
      <c r="K73" s="560"/>
      <c r="L73" s="560"/>
      <c r="M73" s="415"/>
    </row>
    <row r="74" spans="1:13" ht="18.600000000000001">
      <c r="C74" s="334"/>
      <c r="D74" s="334"/>
      <c r="E74" s="334"/>
      <c r="F74" s="334"/>
      <c r="G74" s="334"/>
      <c r="H74" s="334"/>
      <c r="I74" s="334"/>
      <c r="J74" s="334"/>
      <c r="K74" s="334"/>
      <c r="L74" s="427"/>
      <c r="M74" s="334"/>
    </row>
    <row r="75" spans="1:13" ht="18.600000000000001">
      <c r="C75" s="568" t="s">
        <v>916</v>
      </c>
      <c r="D75" s="568"/>
      <c r="E75" s="568"/>
      <c r="F75" s="568"/>
      <c r="G75" s="568"/>
      <c r="H75" s="568"/>
      <c r="I75" s="568"/>
      <c r="J75" s="568"/>
      <c r="K75" s="568"/>
      <c r="L75" s="568"/>
      <c r="M75" s="568"/>
    </row>
    <row r="76" spans="1:13" ht="18.600000000000001">
      <c r="C76" s="417"/>
      <c r="D76" s="334"/>
      <c r="E76" s="334"/>
      <c r="F76" s="334"/>
      <c r="G76" s="334"/>
      <c r="H76" s="444"/>
      <c r="I76" s="444"/>
      <c r="J76" s="444"/>
      <c r="K76" s="444"/>
      <c r="L76" s="444"/>
      <c r="M76" s="334"/>
    </row>
    <row r="77" spans="1:13" ht="21.6" thickBot="1">
      <c r="C77" s="560" t="s">
        <v>917</v>
      </c>
      <c r="D77" s="560"/>
      <c r="E77" s="560"/>
      <c r="F77" s="560"/>
      <c r="G77" s="560"/>
      <c r="H77" s="560"/>
      <c r="I77" s="560"/>
      <c r="J77" s="560"/>
      <c r="K77" s="560"/>
      <c r="L77" s="560"/>
      <c r="M77" s="415"/>
    </row>
    <row r="78" spans="1:13" ht="18.600000000000001">
      <c r="C78" s="334"/>
      <c r="D78" s="334"/>
      <c r="E78" s="334"/>
      <c r="F78" s="334"/>
      <c r="G78" s="334"/>
      <c r="H78" s="334"/>
      <c r="I78" s="334"/>
      <c r="J78" s="334"/>
      <c r="K78" s="334"/>
      <c r="L78" s="427"/>
      <c r="M78" s="334"/>
    </row>
    <row r="79" spans="1:13" ht="18.600000000000001">
      <c r="C79" s="568" t="s">
        <v>918</v>
      </c>
      <c r="D79" s="568"/>
      <c r="E79" s="568"/>
      <c r="F79" s="568"/>
      <c r="G79" s="568"/>
      <c r="H79" s="568"/>
      <c r="I79" s="568"/>
      <c r="J79" s="568"/>
      <c r="K79" s="568"/>
      <c r="L79" s="568"/>
      <c r="M79" s="568"/>
    </row>
    <row r="80" spans="1:13" ht="18.600000000000001">
      <c r="C80" s="423"/>
      <c r="D80" s="423"/>
      <c r="E80" s="423"/>
      <c r="F80" s="423"/>
      <c r="G80" s="423"/>
      <c r="H80" s="423"/>
      <c r="I80" s="423"/>
      <c r="J80" s="423"/>
      <c r="K80" s="423"/>
      <c r="L80" s="423"/>
      <c r="M80" s="423"/>
    </row>
    <row r="81" spans="3:14" ht="21">
      <c r="C81" s="445" t="s">
        <v>919</v>
      </c>
      <c r="D81" s="446"/>
      <c r="E81" s="446"/>
      <c r="F81" s="446"/>
      <c r="G81" s="446"/>
      <c r="H81" s="446"/>
      <c r="I81" s="446"/>
      <c r="J81" s="446"/>
      <c r="K81" s="446"/>
      <c r="L81" s="446"/>
      <c r="M81" s="446"/>
    </row>
    <row r="82" spans="3:14" ht="18.600000000000001">
      <c r="C82" s="561"/>
      <c r="D82" s="561"/>
      <c r="E82" s="561"/>
      <c r="F82" s="561"/>
      <c r="G82" s="561"/>
      <c r="H82" s="561"/>
      <c r="I82" s="561"/>
      <c r="J82" s="561"/>
      <c r="K82" s="561"/>
      <c r="L82" s="561"/>
      <c r="M82" s="561"/>
    </row>
    <row r="83" spans="3:14" ht="42" customHeight="1" thickBot="1">
      <c r="C83" s="560" t="s">
        <v>920</v>
      </c>
      <c r="D83" s="560"/>
      <c r="E83" s="560"/>
      <c r="F83" s="560"/>
      <c r="G83" s="560"/>
      <c r="H83" s="415">
        <v>2019</v>
      </c>
      <c r="I83" s="415">
        <v>2020</v>
      </c>
      <c r="J83" s="415">
        <v>2021</v>
      </c>
      <c r="K83" s="415">
        <v>2022</v>
      </c>
      <c r="L83" s="415">
        <v>2023</v>
      </c>
      <c r="M83" s="415">
        <v>2024</v>
      </c>
    </row>
    <row r="84" spans="3:14" ht="18.600000000000001">
      <c r="C84" s="386"/>
      <c r="D84" s="386"/>
      <c r="E84" s="386"/>
      <c r="F84" s="386"/>
      <c r="G84" s="386"/>
      <c r="H84" s="386"/>
      <c r="I84" s="386"/>
      <c r="J84" s="386"/>
      <c r="K84" s="386"/>
      <c r="L84" s="386"/>
      <c r="M84" s="386"/>
    </row>
    <row r="85" spans="3:14" ht="18.600000000000001">
      <c r="C85" s="428" t="s">
        <v>921</v>
      </c>
      <c r="D85" s="334"/>
      <c r="E85" s="334"/>
      <c r="F85" s="334"/>
      <c r="G85" s="334"/>
      <c r="H85" s="443">
        <v>187802332.87</v>
      </c>
      <c r="I85" s="443">
        <v>186882892.21229154</v>
      </c>
      <c r="J85" s="443">
        <v>188512343.04362148</v>
      </c>
      <c r="K85" s="443">
        <v>187376559.76577294</v>
      </c>
      <c r="L85" s="443">
        <v>175095185.90915096</v>
      </c>
      <c r="M85" s="443">
        <v>172885362</v>
      </c>
      <c r="N85" s="466"/>
    </row>
    <row r="86" spans="3:14" ht="18.600000000000001">
      <c r="C86" s="428" t="s">
        <v>922</v>
      </c>
      <c r="D86" s="380"/>
      <c r="E86" s="380"/>
      <c r="F86" s="380"/>
      <c r="G86" s="380"/>
      <c r="H86" s="447">
        <v>11.18040363943914</v>
      </c>
      <c r="I86" s="447">
        <v>11.613281324148836</v>
      </c>
      <c r="J86" s="447">
        <v>11.172973529675163</v>
      </c>
      <c r="K86" s="447">
        <v>11.308428770393277</v>
      </c>
      <c r="L86" s="447">
        <v>11.073488888109374</v>
      </c>
      <c r="M86" s="447">
        <v>10.87</v>
      </c>
    </row>
    <row r="87" spans="3:14" ht="18.600000000000001">
      <c r="C87" s="380"/>
      <c r="D87" s="380"/>
      <c r="E87" s="380"/>
      <c r="F87" s="380"/>
      <c r="G87" s="380"/>
      <c r="H87" s="380"/>
      <c r="I87" s="380"/>
      <c r="J87" s="380"/>
      <c r="K87" s="380"/>
      <c r="L87" s="380"/>
      <c r="M87" s="380"/>
    </row>
    <row r="88" spans="3:14" ht="39.6" customHeight="1" thickBot="1">
      <c r="C88" s="560" t="s">
        <v>923</v>
      </c>
      <c r="D88" s="560"/>
      <c r="E88" s="560"/>
      <c r="F88" s="560"/>
      <c r="G88" s="560"/>
      <c r="H88" s="415">
        <v>2019</v>
      </c>
      <c r="I88" s="415">
        <v>2020</v>
      </c>
      <c r="J88" s="415">
        <v>2021</v>
      </c>
      <c r="K88" s="415">
        <v>2022</v>
      </c>
      <c r="L88" s="415">
        <v>2023</v>
      </c>
      <c r="M88" s="415">
        <v>2024</v>
      </c>
    </row>
    <row r="89" spans="3:14" ht="18.600000000000001">
      <c r="C89" s="386"/>
      <c r="D89" s="386"/>
      <c r="E89" s="386"/>
      <c r="F89" s="386"/>
      <c r="G89" s="386"/>
      <c r="H89" s="386"/>
      <c r="I89" s="386"/>
      <c r="J89" s="386"/>
      <c r="K89" s="386"/>
      <c r="L89" s="386"/>
      <c r="M89" s="386"/>
    </row>
    <row r="90" spans="3:14" ht="18.600000000000001">
      <c r="C90" s="428" t="s">
        <v>924</v>
      </c>
      <c r="D90" s="334"/>
      <c r="E90" s="334"/>
      <c r="F90" s="334"/>
      <c r="G90" s="334"/>
      <c r="H90" s="443">
        <v>16797455.523655944</v>
      </c>
      <c r="I90" s="443">
        <v>16092169.559664791</v>
      </c>
      <c r="J90" s="443">
        <v>16872173.065024901</v>
      </c>
      <c r="K90" s="443">
        <v>16569637</v>
      </c>
      <c r="L90" s="448">
        <v>15812106.525834799</v>
      </c>
      <c r="M90" s="448">
        <v>15907195.15</v>
      </c>
    </row>
    <row r="91" spans="3:14" ht="18.600000000000001">
      <c r="C91" s="380"/>
      <c r="D91" s="380"/>
      <c r="E91" s="380"/>
      <c r="F91" s="380"/>
      <c r="G91" s="380"/>
      <c r="H91" s="380"/>
      <c r="I91" s="380"/>
      <c r="J91" s="380"/>
      <c r="K91" s="380"/>
      <c r="L91" s="380"/>
      <c r="M91" s="380"/>
    </row>
    <row r="92" spans="3:14" ht="18.95" thickBot="1">
      <c r="C92" s="560" t="s">
        <v>925</v>
      </c>
      <c r="D92" s="560"/>
      <c r="E92" s="560"/>
      <c r="F92" s="560"/>
      <c r="G92" s="560"/>
      <c r="H92" s="560"/>
      <c r="I92" s="560"/>
      <c r="J92" s="560"/>
      <c r="K92" s="560"/>
      <c r="L92" s="560"/>
      <c r="M92" s="560"/>
    </row>
    <row r="93" spans="3:14" ht="18.600000000000001">
      <c r="C93" s="331" t="s">
        <v>926</v>
      </c>
      <c r="D93" s="334"/>
      <c r="E93" s="334"/>
      <c r="F93" s="334"/>
      <c r="G93" s="334"/>
      <c r="H93" s="334"/>
      <c r="I93" s="334"/>
      <c r="J93" s="334"/>
      <c r="K93" s="334"/>
      <c r="L93" s="334"/>
      <c r="M93" s="334"/>
    </row>
    <row r="94" spans="3:14" ht="18.600000000000001">
      <c r="C94" s="334"/>
      <c r="D94" s="387"/>
      <c r="E94" s="334"/>
      <c r="F94" s="334"/>
      <c r="G94" s="334"/>
      <c r="H94" s="334"/>
      <c r="I94" s="334"/>
      <c r="J94" s="334"/>
      <c r="K94" s="334"/>
      <c r="L94" s="334"/>
      <c r="M94" s="334"/>
    </row>
    <row r="95" spans="3:14" ht="18.95" thickBot="1">
      <c r="C95" s="560" t="s">
        <v>927</v>
      </c>
      <c r="D95" s="560"/>
      <c r="E95" s="560"/>
      <c r="F95" s="560"/>
      <c r="G95" s="560"/>
      <c r="H95" s="560"/>
      <c r="I95" s="560"/>
      <c r="J95" s="560"/>
      <c r="K95" s="560"/>
      <c r="L95" s="560"/>
      <c r="M95" s="560"/>
    </row>
    <row r="96" spans="3:14" ht="18.600000000000001">
      <c r="C96" s="428" t="s">
        <v>928</v>
      </c>
      <c r="D96" s="334"/>
      <c r="E96" s="334"/>
      <c r="F96" s="334"/>
      <c r="G96" s="334"/>
      <c r="H96" s="334"/>
      <c r="I96" s="334"/>
      <c r="J96" s="334"/>
      <c r="K96" s="334"/>
      <c r="L96" s="334"/>
      <c r="M96" s="334"/>
    </row>
    <row r="97" spans="3:13" ht="18.600000000000001">
      <c r="C97" s="428" t="s">
        <v>929</v>
      </c>
      <c r="D97" s="334"/>
      <c r="E97" s="334"/>
      <c r="F97" s="334"/>
      <c r="G97" s="334"/>
      <c r="H97" s="334"/>
      <c r="I97" s="334"/>
      <c r="J97" s="334"/>
      <c r="K97" s="334"/>
      <c r="L97" s="334"/>
      <c r="M97" s="334"/>
    </row>
    <row r="98" spans="3:13">
      <c r="C98" s="334"/>
      <c r="D98" s="334"/>
      <c r="E98" s="334"/>
      <c r="F98" s="334"/>
      <c r="G98" s="334"/>
      <c r="H98" s="334"/>
      <c r="I98" s="334"/>
      <c r="J98" s="334"/>
      <c r="K98" s="334"/>
      <c r="L98" s="334"/>
      <c r="M98" s="334"/>
    </row>
    <row r="99" spans="3:13" ht="21">
      <c r="C99" s="445" t="s">
        <v>930</v>
      </c>
      <c r="D99" s="445"/>
      <c r="E99" s="445"/>
      <c r="F99" s="445"/>
      <c r="G99" s="445"/>
      <c r="H99" s="445"/>
      <c r="I99" s="445"/>
      <c r="J99" s="445"/>
      <c r="K99" s="445"/>
      <c r="L99" s="445"/>
      <c r="M99" s="445"/>
    </row>
    <row r="100" spans="3:13" ht="15.95">
      <c r="C100" s="449"/>
      <c r="D100" s="449"/>
      <c r="E100" s="449"/>
      <c r="F100" s="449"/>
      <c r="G100" s="450"/>
      <c r="H100" s="435"/>
      <c r="I100" s="435"/>
      <c r="J100" s="435"/>
      <c r="K100" s="435"/>
      <c r="L100" s="435"/>
      <c r="M100" s="435"/>
    </row>
    <row r="101" spans="3:13" ht="18.95" thickBot="1">
      <c r="C101" s="560" t="s">
        <v>931</v>
      </c>
      <c r="D101" s="560"/>
      <c r="E101" s="560"/>
      <c r="F101" s="560"/>
      <c r="G101" s="560"/>
      <c r="H101" s="560"/>
      <c r="I101" s="560"/>
      <c r="J101" s="560"/>
      <c r="K101" s="560"/>
      <c r="L101" s="560"/>
      <c r="M101" s="560"/>
    </row>
    <row r="102" spans="3:13" ht="29.45" customHeight="1">
      <c r="C102" s="569" t="s">
        <v>932</v>
      </c>
      <c r="D102" s="569"/>
      <c r="E102" s="569"/>
      <c r="F102" s="569"/>
      <c r="G102" s="569"/>
      <c r="H102" s="569"/>
      <c r="I102" s="569"/>
      <c r="J102" s="569"/>
      <c r="K102" s="569"/>
      <c r="L102" s="569"/>
      <c r="M102" s="569"/>
    </row>
    <row r="103" spans="3:13" ht="26.45" customHeight="1">
      <c r="C103" s="570"/>
      <c r="D103" s="570"/>
      <c r="E103" s="570"/>
      <c r="F103" s="570"/>
      <c r="G103" s="570"/>
      <c r="H103" s="570"/>
      <c r="I103" s="570"/>
      <c r="J103" s="570"/>
      <c r="K103" s="570"/>
      <c r="L103" s="570"/>
      <c r="M103" s="570"/>
    </row>
    <row r="104" spans="3:13" ht="18.600000000000001">
      <c r="C104" s="388"/>
      <c r="D104" s="388"/>
      <c r="E104" s="388"/>
      <c r="F104" s="388"/>
      <c r="G104" s="388"/>
      <c r="H104" s="388"/>
      <c r="I104" s="388"/>
      <c r="J104" s="388"/>
      <c r="K104" s="388"/>
      <c r="L104" s="388"/>
      <c r="M104" s="388"/>
    </row>
    <row r="105" spans="3:13" ht="18.95" customHeight="1" thickBot="1">
      <c r="C105" s="560" t="s">
        <v>933</v>
      </c>
      <c r="D105" s="560"/>
      <c r="E105" s="560"/>
      <c r="F105" s="560"/>
      <c r="G105" s="560"/>
      <c r="H105" s="560"/>
      <c r="I105" s="560"/>
      <c r="J105" s="560"/>
      <c r="K105" s="560"/>
      <c r="L105" s="560"/>
      <c r="M105" s="560"/>
    </row>
    <row r="106" spans="3:13" ht="18.600000000000001">
      <c r="C106" s="331" t="s">
        <v>934</v>
      </c>
      <c r="D106" s="451"/>
      <c r="E106" s="451"/>
      <c r="F106" s="451"/>
      <c r="G106" s="450"/>
      <c r="H106" s="435"/>
      <c r="I106" s="435"/>
      <c r="J106" s="435"/>
      <c r="K106" s="435"/>
      <c r="L106" s="435"/>
      <c r="M106" s="435"/>
    </row>
    <row r="107" spans="3:13" ht="15.95">
      <c r="C107" s="449"/>
      <c r="D107" s="449"/>
      <c r="E107" s="449"/>
      <c r="F107" s="449"/>
      <c r="G107" s="450"/>
      <c r="H107" s="435"/>
      <c r="I107" s="435"/>
      <c r="J107" s="435"/>
      <c r="K107" s="435"/>
      <c r="L107" s="435"/>
      <c r="M107" s="435"/>
    </row>
    <row r="108" spans="3:13" ht="12.6" customHeight="1" thickBot="1">
      <c r="C108" s="560" t="s">
        <v>935</v>
      </c>
      <c r="D108" s="560"/>
      <c r="E108" s="560"/>
      <c r="F108" s="560"/>
      <c r="G108" s="560"/>
      <c r="H108" s="560"/>
      <c r="I108" s="560"/>
      <c r="J108" s="560"/>
      <c r="K108" s="560"/>
      <c r="L108" s="560"/>
      <c r="M108" s="560"/>
    </row>
    <row r="109" spans="3:13" ht="18.600000000000001">
      <c r="C109" s="331" t="s">
        <v>918</v>
      </c>
      <c r="D109" s="334"/>
      <c r="E109" s="334"/>
      <c r="F109" s="334"/>
      <c r="G109" s="334"/>
      <c r="H109" s="334"/>
      <c r="I109" s="334"/>
      <c r="J109" s="334"/>
      <c r="K109" s="334"/>
      <c r="L109" s="334"/>
      <c r="M109" s="334"/>
    </row>
    <row r="110" spans="3:13" ht="15.95">
      <c r="C110" s="449"/>
      <c r="D110" s="449"/>
      <c r="E110" s="449"/>
      <c r="F110" s="449"/>
      <c r="G110" s="450"/>
      <c r="H110" s="435"/>
      <c r="I110" s="435"/>
      <c r="J110" s="435"/>
      <c r="K110" s="435"/>
      <c r="L110" s="435"/>
      <c r="M110" s="435"/>
    </row>
    <row r="111" spans="3:13" ht="18.95" thickBot="1">
      <c r="C111" s="560" t="s">
        <v>936</v>
      </c>
      <c r="D111" s="560"/>
      <c r="E111" s="560"/>
      <c r="F111" s="560"/>
      <c r="G111" s="560"/>
      <c r="H111" s="560"/>
      <c r="I111" s="560"/>
      <c r="J111" s="560"/>
      <c r="K111" s="560"/>
      <c r="L111" s="560"/>
      <c r="M111" s="560"/>
    </row>
    <row r="112" spans="3:13" ht="14.45" customHeight="1">
      <c r="C112" s="331" t="s">
        <v>916</v>
      </c>
      <c r="D112" s="334"/>
      <c r="E112" s="334"/>
      <c r="F112" s="334"/>
      <c r="G112" s="334"/>
      <c r="H112" s="334"/>
      <c r="I112" s="334"/>
      <c r="J112" s="334"/>
      <c r="K112" s="334"/>
      <c r="L112" s="334"/>
      <c r="M112" s="334"/>
    </row>
    <row r="113" spans="3:13">
      <c r="C113" s="334"/>
      <c r="D113" s="334"/>
      <c r="E113" s="334"/>
      <c r="F113" s="334"/>
      <c r="G113" s="334"/>
      <c r="H113" s="334"/>
      <c r="I113" s="334"/>
      <c r="J113" s="334"/>
      <c r="K113" s="334"/>
      <c r="L113" s="334"/>
      <c r="M113" s="334"/>
    </row>
    <row r="114" spans="3:13">
      <c r="C114" s="334"/>
      <c r="D114" s="334"/>
      <c r="E114" s="334"/>
      <c r="F114" s="334"/>
      <c r="G114" s="334"/>
      <c r="H114" s="334"/>
      <c r="I114" s="334"/>
      <c r="J114" s="334"/>
      <c r="K114" s="334"/>
      <c r="L114" s="334"/>
      <c r="M114" s="334"/>
    </row>
    <row r="115" spans="3:13" ht="87.95" customHeight="1">
      <c r="C115" s="334"/>
      <c r="D115" s="334"/>
      <c r="E115" s="334"/>
      <c r="F115" s="334"/>
      <c r="G115" s="334"/>
      <c r="H115" s="334"/>
      <c r="I115" s="334"/>
      <c r="J115" s="334"/>
      <c r="K115" s="334"/>
      <c r="L115" s="334"/>
      <c r="M115" s="334"/>
    </row>
    <row r="120" spans="3:13" ht="84.6" customHeight="1"/>
    <row r="121" spans="3:13" ht="18.600000000000001" customHeight="1"/>
    <row r="122" spans="3:13" ht="18.95" customHeight="1"/>
    <row r="123" spans="3:13" ht="18.600000000000001" customHeight="1"/>
    <row r="124" spans="3:13" ht="18.600000000000001" customHeight="1"/>
    <row r="125" spans="3:13" ht="18.600000000000001" customHeight="1"/>
    <row r="127" spans="3:13" ht="18.600000000000001" customHeight="1"/>
    <row r="128" spans="3:13" ht="18.600000000000001" customHeight="1"/>
    <row r="130" ht="18.600000000000001" customHeight="1"/>
    <row r="131" ht="18.600000000000001" customHeight="1"/>
    <row r="132" ht="21" customHeight="1"/>
    <row r="133" ht="15.95" customHeight="1"/>
    <row r="134" ht="18.600000000000001" customHeight="1"/>
    <row r="136" ht="18.600000000000001" customHeight="1"/>
    <row r="140" ht="15.95" customHeight="1"/>
    <row r="141" ht="18.600000000000001" customHeight="1"/>
    <row r="143" ht="18.600000000000001" customHeight="1"/>
    <row r="144" ht="18.600000000000001" customHeight="1"/>
    <row r="145" ht="18.600000000000001" customHeight="1"/>
    <row r="146" ht="18.600000000000001" customHeight="1"/>
    <row r="147" ht="14.45" customHeight="1"/>
    <row r="151" ht="14.45" customHeight="1"/>
    <row r="152" ht="14.45" customHeight="1"/>
    <row r="153" ht="14.45" customHeight="1"/>
  </sheetData>
  <mergeCells count="51">
    <mergeCell ref="C111:M111"/>
    <mergeCell ref="C102:M103"/>
    <mergeCell ref="C105:M105"/>
    <mergeCell ref="C101:M101"/>
    <mergeCell ref="C108:M108"/>
    <mergeCell ref="C77:L77"/>
    <mergeCell ref="C79:M79"/>
    <mergeCell ref="C83:G83"/>
    <mergeCell ref="C88:G88"/>
    <mergeCell ref="C61:M61"/>
    <mergeCell ref="C73:L73"/>
    <mergeCell ref="C75:M75"/>
    <mergeCell ref="C55:L55"/>
    <mergeCell ref="C57:K57"/>
    <mergeCell ref="C59:L59"/>
    <mergeCell ref="C49:G49"/>
    <mergeCell ref="C51:G51"/>
    <mergeCell ref="C52:F52"/>
    <mergeCell ref="C53:F53"/>
    <mergeCell ref="C54:F54"/>
    <mergeCell ref="C47:E47"/>
    <mergeCell ref="C44:F44"/>
    <mergeCell ref="C45:F45"/>
    <mergeCell ref="C46:F46"/>
    <mergeCell ref="C41:G41"/>
    <mergeCell ref="C43:G43"/>
    <mergeCell ref="C24:G24"/>
    <mergeCell ref="C33:G33"/>
    <mergeCell ref="C37:G37"/>
    <mergeCell ref="C27:M27"/>
    <mergeCell ref="C28:M28"/>
    <mergeCell ref="C34:G34"/>
    <mergeCell ref="C35:G35"/>
    <mergeCell ref="C36:G36"/>
    <mergeCell ref="C31:G31"/>
    <mergeCell ref="C8:D9"/>
    <mergeCell ref="C92:M92"/>
    <mergeCell ref="C95:M95"/>
    <mergeCell ref="C7:G7"/>
    <mergeCell ref="C67:G67"/>
    <mergeCell ref="C82:M82"/>
    <mergeCell ref="C10:G10"/>
    <mergeCell ref="C11:G11"/>
    <mergeCell ref="C12:G12"/>
    <mergeCell ref="C13:G13"/>
    <mergeCell ref="C14:G14"/>
    <mergeCell ref="C17:G17"/>
    <mergeCell ref="C19:G19"/>
    <mergeCell ref="C20:E20"/>
    <mergeCell ref="C21:E21"/>
    <mergeCell ref="C23:G23"/>
  </mergeCells>
  <hyperlinks>
    <hyperlink ref="A4" location="'ÍNDICE REMISSIVO'!A1" display="Índice" xr:uid="{1572EEC9-D9ED-414F-8CF0-6AE85573EDF8}"/>
    <hyperlink ref="F1" location="ÍNDICE!A1" display="Índice" xr:uid="{50DE72A1-656E-42AD-84C8-E442C4BCF91B}"/>
    <hyperlink ref="G1" location="'TEMAS MATERIAIS'!A1" display="Temas materiais" xr:uid="{662836CE-F5D2-408C-A20C-0A1C4099937B}"/>
    <hyperlink ref="H1" location="AMBIENTAL!A1" display="Ambiental" xr:uid="{D5A0ECA5-1927-4EEF-A79D-F9B5E0905E0C}"/>
    <hyperlink ref="I1" location="ECONÔMICO!A1" display="Econômico " xr:uid="{2B7B4402-A934-4935-9346-40AD84E2BDA6}"/>
    <hyperlink ref="J1" location="GOVERNANÇA!A1" display="Governança " xr:uid="{38AD6BA9-87AC-466D-AF7E-4253DE610DA0}"/>
    <hyperlink ref="L1" location="GRI!A1" display="GRI" xr:uid="{B083346E-FCCC-4506-83F8-38DF7DF06B20}"/>
    <hyperlink ref="M1" location="SASB!A1" display="SASB" xr:uid="{96C72E60-9E20-4C67-9376-159F085C7451}"/>
    <hyperlink ref="K1" location="SOCIAL!A1" display="Social " xr:uid="{369ADDED-C5FB-4375-8FAC-97B7F1196295}"/>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39C95-5DC4-49B8-9516-7A5E2B056A26}">
  <sheetPr>
    <tabColor rgb="FF0070C0"/>
  </sheetPr>
  <dimension ref="A1:S128"/>
  <sheetViews>
    <sheetView showGridLines="0" topLeftCell="A66" zoomScale="60" zoomScaleNormal="60" workbookViewId="0">
      <selection activeCell="O75" sqref="O75"/>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 min="16" max="16" width="19" bestFit="1" customWidth="1"/>
    <col min="17" max="17" width="13.855468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937</v>
      </c>
      <c r="S3" s="21"/>
    </row>
    <row r="4" spans="1:19" ht="21">
      <c r="A4" s="5" t="s">
        <v>0</v>
      </c>
      <c r="B4" s="6">
        <v>3</v>
      </c>
      <c r="C4" s="4"/>
    </row>
    <row r="5" spans="1:19" ht="21">
      <c r="A5" s="5"/>
      <c r="B5" s="6"/>
      <c r="C5" s="13" t="s">
        <v>938</v>
      </c>
      <c r="D5" s="10"/>
      <c r="E5" s="10"/>
      <c r="F5" s="10"/>
      <c r="G5" s="10"/>
      <c r="H5" s="10"/>
      <c r="I5" s="10"/>
      <c r="J5" s="10"/>
      <c r="K5" s="10"/>
      <c r="L5" s="10"/>
      <c r="M5" s="10"/>
    </row>
    <row r="6" spans="1:19" ht="18.600000000000001">
      <c r="A6" s="5"/>
      <c r="B6" s="6"/>
      <c r="C6" s="135"/>
    </row>
    <row r="7" spans="1:19" ht="75" customHeight="1" thickBot="1">
      <c r="A7" s="5"/>
      <c r="C7" s="506" t="s">
        <v>939</v>
      </c>
      <c r="D7" s="506"/>
      <c r="E7" s="506"/>
      <c r="F7" s="506"/>
      <c r="G7" s="506"/>
      <c r="H7" s="506"/>
      <c r="I7" s="506"/>
      <c r="J7" s="506"/>
      <c r="K7" s="506"/>
      <c r="L7" s="506"/>
      <c r="M7" s="506"/>
    </row>
    <row r="8" spans="1:19" ht="14.1" customHeight="1">
      <c r="A8" s="5"/>
      <c r="C8" s="577" t="s">
        <v>940</v>
      </c>
      <c r="D8" s="577"/>
      <c r="E8" s="577"/>
      <c r="F8" s="577"/>
      <c r="G8" s="577"/>
      <c r="H8" s="577"/>
      <c r="I8" s="577"/>
      <c r="J8" s="577"/>
      <c r="K8" s="577"/>
      <c r="L8" s="577"/>
      <c r="M8" s="577"/>
    </row>
    <row r="9" spans="1:19" ht="129.94999999999999" customHeight="1">
      <c r="A9" s="5"/>
      <c r="C9" s="577"/>
      <c r="D9" s="577"/>
      <c r="E9" s="577"/>
      <c r="F9" s="577"/>
      <c r="G9" s="577"/>
      <c r="H9" s="577"/>
      <c r="I9" s="577"/>
      <c r="J9" s="577"/>
      <c r="K9" s="577"/>
      <c r="L9" s="577"/>
      <c r="M9" s="577"/>
    </row>
    <row r="10" spans="1:19" ht="299.10000000000002" customHeight="1">
      <c r="A10" s="5"/>
      <c r="C10" s="577"/>
      <c r="D10" s="577"/>
      <c r="E10" s="577"/>
      <c r="F10" s="577"/>
      <c r="G10" s="577"/>
      <c r="H10" s="577"/>
      <c r="I10" s="577"/>
      <c r="J10" s="577"/>
      <c r="K10" s="577"/>
      <c r="L10" s="577"/>
      <c r="M10" s="577"/>
    </row>
    <row r="11" spans="1:19" ht="18.600000000000001">
      <c r="A11" s="5"/>
      <c r="C11" s="180"/>
      <c r="D11" s="180"/>
      <c r="E11" s="180"/>
      <c r="F11" s="180"/>
      <c r="G11" s="180"/>
      <c r="H11" s="180"/>
      <c r="I11" s="180"/>
      <c r="J11" s="180"/>
      <c r="K11" s="180"/>
      <c r="L11" s="180"/>
      <c r="M11" s="180"/>
    </row>
    <row r="12" spans="1:19" ht="18.600000000000001" customHeight="1" thickBot="1">
      <c r="A12" s="134"/>
      <c r="C12" s="506" t="s">
        <v>941</v>
      </c>
      <c r="D12" s="506"/>
      <c r="E12" s="506"/>
      <c r="F12" s="506"/>
      <c r="G12" s="506"/>
      <c r="H12" s="506"/>
      <c r="I12" s="506"/>
      <c r="J12" s="506"/>
      <c r="K12" s="506"/>
      <c r="L12" s="506"/>
      <c r="M12" s="506"/>
    </row>
    <row r="13" spans="1:19" ht="18.600000000000001">
      <c r="A13" s="5"/>
      <c r="L13" s="176"/>
    </row>
    <row r="14" spans="1:19" ht="350.45" customHeight="1">
      <c r="A14" s="5"/>
      <c r="C14" s="578" t="s">
        <v>942</v>
      </c>
      <c r="D14" s="578"/>
      <c r="E14" s="578"/>
      <c r="F14" s="578"/>
      <c r="G14" s="578"/>
      <c r="H14" s="578"/>
      <c r="I14" s="578"/>
      <c r="J14" s="578"/>
      <c r="K14" s="578"/>
      <c r="L14" s="578"/>
      <c r="M14" s="578"/>
    </row>
    <row r="15" spans="1:19" ht="74.45" customHeight="1">
      <c r="A15" s="5"/>
      <c r="C15" s="578"/>
      <c r="D15" s="578"/>
      <c r="E15" s="578"/>
      <c r="F15" s="578"/>
      <c r="G15" s="578"/>
      <c r="H15" s="578"/>
      <c r="I15" s="578"/>
      <c r="J15" s="578"/>
      <c r="K15" s="578"/>
      <c r="L15" s="578"/>
      <c r="M15" s="578"/>
    </row>
    <row r="16" spans="1:19">
      <c r="A16" s="5"/>
    </row>
    <row r="17" spans="1:13" ht="42" customHeight="1" thickBot="1">
      <c r="A17" s="5"/>
      <c r="C17" s="506" t="s">
        <v>943</v>
      </c>
      <c r="D17" s="506"/>
      <c r="E17" s="506"/>
      <c r="F17" s="506"/>
      <c r="G17" s="506"/>
      <c r="H17" s="506"/>
      <c r="I17" s="506"/>
      <c r="J17" s="506"/>
      <c r="K17" s="506"/>
      <c r="L17" s="506"/>
      <c r="M17" s="506"/>
    </row>
    <row r="18" spans="1:13">
      <c r="A18" s="5"/>
    </row>
    <row r="19" spans="1:13" ht="222.95" customHeight="1">
      <c r="A19" s="5"/>
      <c r="C19" s="556" t="s">
        <v>944</v>
      </c>
      <c r="D19" s="556"/>
      <c r="E19" s="556"/>
      <c r="F19" s="556"/>
      <c r="G19" s="556"/>
      <c r="H19" s="556"/>
      <c r="I19" s="556"/>
      <c r="J19" s="556"/>
      <c r="K19" s="556"/>
      <c r="L19" s="556"/>
      <c r="M19" s="556"/>
    </row>
    <row r="20" spans="1:13">
      <c r="A20" s="5"/>
    </row>
    <row r="21" spans="1:13" ht="41.45" customHeight="1" thickBot="1">
      <c r="A21" s="5"/>
      <c r="C21" s="506" t="s">
        <v>945</v>
      </c>
      <c r="D21" s="506"/>
      <c r="E21" s="506"/>
      <c r="F21" s="506"/>
      <c r="G21" s="506"/>
      <c r="H21" s="506"/>
      <c r="I21" s="506"/>
      <c r="J21" s="506"/>
      <c r="K21" s="506"/>
      <c r="L21" s="506"/>
      <c r="M21" s="506"/>
    </row>
    <row r="22" spans="1:13" ht="195.6" customHeight="1">
      <c r="A22" s="5"/>
      <c r="C22" s="511" t="s">
        <v>946</v>
      </c>
      <c r="D22" s="511"/>
      <c r="E22" s="511"/>
      <c r="F22" s="511"/>
      <c r="G22" s="511"/>
      <c r="H22" s="511"/>
      <c r="I22" s="511"/>
      <c r="J22" s="511"/>
      <c r="K22" s="511"/>
      <c r="L22" s="511"/>
      <c r="M22" s="511"/>
    </row>
    <row r="23" spans="1:13" ht="15.95">
      <c r="A23" s="5"/>
      <c r="C23" s="8"/>
      <c r="D23" s="8"/>
      <c r="E23" s="8"/>
      <c r="F23" s="8"/>
      <c r="G23" s="8"/>
      <c r="H23" s="8"/>
      <c r="I23" s="8"/>
      <c r="J23" s="8"/>
    </row>
    <row r="24" spans="1:13" ht="21">
      <c r="A24" s="5"/>
      <c r="C24" s="13" t="s">
        <v>947</v>
      </c>
      <c r="D24" s="10"/>
      <c r="E24" s="10"/>
      <c r="F24" s="10"/>
      <c r="G24" s="10"/>
      <c r="H24" s="10"/>
      <c r="I24" s="10"/>
      <c r="J24" s="10"/>
      <c r="K24" s="10"/>
      <c r="L24" s="10"/>
      <c r="M24" s="10"/>
    </row>
    <row r="25" spans="1:13" ht="15.95">
      <c r="A25" s="5"/>
      <c r="C25" s="58"/>
      <c r="D25" s="8"/>
      <c r="E25" s="8"/>
      <c r="F25" s="8"/>
      <c r="G25" s="8"/>
      <c r="H25" s="8"/>
      <c r="I25" s="8"/>
      <c r="J25" s="8"/>
    </row>
    <row r="26" spans="1:13" ht="15" customHeight="1" thickBot="1">
      <c r="A26" s="5"/>
      <c r="C26" s="506" t="s">
        <v>948</v>
      </c>
      <c r="D26" s="506"/>
      <c r="E26" s="506"/>
      <c r="F26" s="506"/>
      <c r="G26" s="506"/>
      <c r="H26" s="506"/>
      <c r="I26" s="506"/>
      <c r="J26" s="506"/>
      <c r="K26" s="506"/>
      <c r="L26" s="506"/>
      <c r="M26" s="506"/>
    </row>
    <row r="27" spans="1:13" ht="15" customHeight="1">
      <c r="A27" s="5"/>
      <c r="C27" s="181"/>
      <c r="D27" s="181"/>
      <c r="E27" s="181"/>
      <c r="F27" s="181"/>
      <c r="G27" s="181"/>
      <c r="H27" s="181"/>
      <c r="I27" s="181"/>
      <c r="J27" s="181"/>
      <c r="K27" s="181"/>
      <c r="L27" s="181"/>
      <c r="M27" s="181"/>
    </row>
    <row r="28" spans="1:13" ht="60.95" customHeight="1">
      <c r="A28" s="5"/>
      <c r="C28" s="497" t="s">
        <v>949</v>
      </c>
      <c r="D28" s="497"/>
      <c r="E28" s="497"/>
      <c r="F28" s="497"/>
      <c r="G28" s="497"/>
      <c r="H28" s="497"/>
      <c r="I28" s="497"/>
      <c r="J28" s="497"/>
      <c r="K28" s="497"/>
      <c r="L28" s="497"/>
      <c r="M28" s="497"/>
    </row>
    <row r="29" spans="1:13" ht="222.95" customHeight="1">
      <c r="A29" s="5"/>
      <c r="C29" s="497"/>
      <c r="D29" s="497"/>
      <c r="E29" s="497"/>
      <c r="F29" s="497"/>
      <c r="G29" s="497"/>
      <c r="H29" s="497"/>
      <c r="I29" s="497"/>
      <c r="J29" s="497"/>
      <c r="K29" s="497"/>
      <c r="L29" s="497"/>
      <c r="M29" s="497"/>
    </row>
    <row r="30" spans="1:13" ht="15.95">
      <c r="A30" s="5"/>
      <c r="C30" s="183"/>
      <c r="D30" s="183"/>
      <c r="E30" s="183"/>
      <c r="F30" s="183"/>
      <c r="G30" s="183"/>
      <c r="H30" s="183"/>
      <c r="I30" s="183"/>
      <c r="J30" s="8"/>
    </row>
    <row r="31" spans="1:13" ht="21">
      <c r="A31" s="5"/>
      <c r="C31" s="13" t="s">
        <v>950</v>
      </c>
      <c r="D31" s="10"/>
      <c r="E31" s="10"/>
      <c r="F31" s="10"/>
      <c r="G31" s="10"/>
      <c r="H31" s="10"/>
      <c r="I31" s="10"/>
      <c r="J31" s="10"/>
      <c r="K31" s="10"/>
      <c r="L31" s="10"/>
      <c r="M31" s="10"/>
    </row>
    <row r="32" spans="1:13">
      <c r="A32" s="5"/>
    </row>
    <row r="33" spans="3:15" ht="58.5" customHeight="1" thickBot="1">
      <c r="C33" s="506" t="s">
        <v>951</v>
      </c>
      <c r="D33" s="506"/>
      <c r="E33" s="506"/>
      <c r="F33" s="506"/>
      <c r="G33" s="506"/>
      <c r="H33" s="81">
        <v>2019</v>
      </c>
      <c r="I33" s="81">
        <v>2020</v>
      </c>
      <c r="J33" s="81">
        <v>2021</v>
      </c>
      <c r="K33" s="81">
        <v>2022</v>
      </c>
      <c r="L33" s="81">
        <v>2023</v>
      </c>
      <c r="M33" s="81">
        <v>2024</v>
      </c>
    </row>
    <row r="34" spans="3:15">
      <c r="C34" s="185"/>
    </row>
    <row r="35" spans="3:15" ht="18.600000000000001">
      <c r="C35" s="575" t="s">
        <v>952</v>
      </c>
      <c r="D35" s="575"/>
      <c r="E35" s="575"/>
      <c r="F35" s="575"/>
      <c r="G35" s="575"/>
      <c r="H35" s="166">
        <v>83700</v>
      </c>
      <c r="I35" s="166">
        <v>71477.509999999995</v>
      </c>
      <c r="J35" s="166">
        <v>81150.59599999999</v>
      </c>
      <c r="K35" s="166">
        <v>73438.460908466353</v>
      </c>
      <c r="L35" s="166">
        <v>69016.597961693202</v>
      </c>
      <c r="M35" s="166">
        <v>67876.250839958506</v>
      </c>
      <c r="O35" s="309"/>
    </row>
    <row r="36" spans="3:15" ht="18.600000000000001">
      <c r="C36" s="90" t="s">
        <v>953</v>
      </c>
      <c r="D36" s="7"/>
      <c r="H36" s="138">
        <v>20100</v>
      </c>
      <c r="I36" s="138">
        <v>14515.580000000002</v>
      </c>
      <c r="J36" s="138">
        <v>19355.473999999998</v>
      </c>
      <c r="K36" s="138">
        <v>19949.128833995801</v>
      </c>
      <c r="L36" s="138">
        <v>19039.793861693201</v>
      </c>
      <c r="M36" s="138">
        <v>19781.889607618617</v>
      </c>
      <c r="O36" s="338"/>
    </row>
    <row r="37" spans="3:15" ht="18.600000000000001">
      <c r="C37" s="90" t="s">
        <v>954</v>
      </c>
      <c r="D37" s="7"/>
      <c r="H37" s="138">
        <v>42</v>
      </c>
      <c r="I37" s="138">
        <v>2200</v>
      </c>
      <c r="J37" s="138">
        <v>1143.22</v>
      </c>
      <c r="K37" s="138">
        <v>3054.4806400000002</v>
      </c>
      <c r="L37" s="138">
        <v>3552.3371000000002</v>
      </c>
      <c r="M37" s="138">
        <v>3330.628123647778</v>
      </c>
    </row>
    <row r="38" spans="3:15" ht="18.600000000000001">
      <c r="C38" s="90" t="s">
        <v>955</v>
      </c>
      <c r="D38" s="7"/>
      <c r="H38" s="138">
        <v>0</v>
      </c>
      <c r="I38" s="138">
        <v>0</v>
      </c>
      <c r="J38" s="138">
        <v>0</v>
      </c>
      <c r="K38" s="138">
        <v>0</v>
      </c>
      <c r="L38" s="138">
        <v>0</v>
      </c>
      <c r="M38" s="138">
        <v>0</v>
      </c>
    </row>
    <row r="39" spans="3:15" ht="18.600000000000001">
      <c r="C39" s="90" t="s">
        <v>956</v>
      </c>
      <c r="D39" s="7"/>
      <c r="H39" s="138">
        <v>0</v>
      </c>
      <c r="I39" s="138">
        <v>0</v>
      </c>
      <c r="J39" s="138">
        <v>0</v>
      </c>
      <c r="K39" s="138">
        <v>0</v>
      </c>
      <c r="L39" s="138">
        <v>0</v>
      </c>
      <c r="M39" s="138">
        <v>0</v>
      </c>
    </row>
    <row r="40" spans="3:15" ht="18.600000000000001">
      <c r="C40" s="90" t="s">
        <v>957</v>
      </c>
      <c r="D40" s="7"/>
      <c r="H40" s="138"/>
      <c r="I40" s="138">
        <v>55818.71</v>
      </c>
      <c r="J40" s="138">
        <v>59107.610999999997</v>
      </c>
      <c r="K40" s="138">
        <v>50434.851434470547</v>
      </c>
      <c r="L40" s="138">
        <v>46424.466999999997</v>
      </c>
      <c r="M40" s="138">
        <v>44763.733108692111</v>
      </c>
    </row>
    <row r="42" spans="3:15" ht="18.600000000000001">
      <c r="C42" s="575" t="s">
        <v>958</v>
      </c>
      <c r="D42" s="575"/>
      <c r="E42" s="575"/>
      <c r="F42" s="575"/>
      <c r="G42" s="575"/>
      <c r="H42" s="166" t="s">
        <v>612</v>
      </c>
      <c r="I42" s="166" t="s">
        <v>612</v>
      </c>
      <c r="J42" s="166">
        <v>7450.9000800000003</v>
      </c>
      <c r="K42" s="166">
        <v>6966.1354854955425</v>
      </c>
      <c r="L42" s="166">
        <v>8114.3850000000002</v>
      </c>
      <c r="M42" s="166">
        <v>8700</v>
      </c>
    </row>
    <row r="43" spans="3:15" ht="18.600000000000001">
      <c r="C43" s="90" t="s">
        <v>957</v>
      </c>
      <c r="D43" s="7"/>
      <c r="H43" s="138" t="s">
        <v>612</v>
      </c>
      <c r="I43" s="138" t="s">
        <v>612</v>
      </c>
      <c r="J43" s="138" t="s">
        <v>612</v>
      </c>
      <c r="K43" s="138">
        <v>6966.1354854955425</v>
      </c>
      <c r="L43" s="138">
        <v>8114.3850000000002</v>
      </c>
      <c r="M43" s="138">
        <v>8700</v>
      </c>
    </row>
    <row r="44" spans="3:15" ht="18.600000000000001">
      <c r="C44" s="90" t="s">
        <v>959</v>
      </c>
      <c r="D44" s="7"/>
    </row>
    <row r="47" spans="3:15" ht="86.1" customHeight="1" thickBot="1">
      <c r="C47" s="506" t="s">
        <v>960</v>
      </c>
      <c r="D47" s="506"/>
      <c r="E47" s="506"/>
      <c r="F47" s="506"/>
      <c r="G47" s="506"/>
      <c r="H47" s="81">
        <v>2019</v>
      </c>
      <c r="I47" s="81">
        <v>2020</v>
      </c>
      <c r="J47" s="81">
        <v>2021</v>
      </c>
      <c r="K47" s="81">
        <v>2022</v>
      </c>
      <c r="L47" s="81">
        <v>2023</v>
      </c>
      <c r="M47" s="81">
        <v>2024</v>
      </c>
    </row>
    <row r="49" spans="3:14" ht="35.1" customHeight="1">
      <c r="C49" s="572" t="s">
        <v>961</v>
      </c>
      <c r="D49" s="572"/>
      <c r="E49" s="572"/>
      <c r="F49" s="572"/>
      <c r="G49" s="572"/>
      <c r="H49" s="239">
        <v>0</v>
      </c>
      <c r="I49" s="239">
        <v>13831.11</v>
      </c>
      <c r="J49" s="239">
        <v>12565.197</v>
      </c>
      <c r="K49" s="92">
        <v>38341.508446708904</v>
      </c>
      <c r="L49" s="92">
        <v>40152.259064505008</v>
      </c>
      <c r="M49" s="92">
        <v>41735</v>
      </c>
      <c r="N49" s="468"/>
    </row>
    <row r="50" spans="3:14">
      <c r="H50" s="309"/>
      <c r="I50" s="309"/>
      <c r="J50" s="309"/>
      <c r="K50" s="309"/>
      <c r="L50" s="309"/>
      <c r="M50" s="309"/>
    </row>
    <row r="51" spans="3:14" ht="18.600000000000001">
      <c r="C51" s="188" t="s">
        <v>434</v>
      </c>
      <c r="D51" s="7"/>
      <c r="E51" s="7"/>
      <c r="F51" s="7"/>
      <c r="G51" s="7"/>
    </row>
    <row r="52" spans="3:14" ht="18.600000000000001">
      <c r="C52" s="532" t="s">
        <v>962</v>
      </c>
      <c r="D52" s="532"/>
      <c r="E52" s="532"/>
      <c r="F52" s="532"/>
      <c r="G52" s="532"/>
    </row>
    <row r="54" spans="3:14" ht="77.45" customHeight="1" thickBot="1">
      <c r="C54" s="506" t="s">
        <v>963</v>
      </c>
      <c r="D54" s="506"/>
      <c r="E54" s="506"/>
      <c r="F54" s="506"/>
      <c r="G54" s="506"/>
      <c r="H54" s="81">
        <v>2019</v>
      </c>
      <c r="I54" s="81">
        <v>2020</v>
      </c>
      <c r="J54" s="81">
        <v>2021</v>
      </c>
      <c r="K54" s="81">
        <v>2022</v>
      </c>
      <c r="L54" s="81">
        <v>2023</v>
      </c>
      <c r="M54" s="81">
        <v>2024</v>
      </c>
    </row>
    <row r="55" spans="3:14" ht="21">
      <c r="C55" s="181"/>
      <c r="D55" s="181"/>
      <c r="E55" s="181"/>
      <c r="F55" s="181"/>
      <c r="G55" s="181"/>
      <c r="H55" s="80"/>
      <c r="I55" s="80"/>
      <c r="J55" s="80"/>
      <c r="K55" s="80"/>
      <c r="L55" s="80"/>
      <c r="M55" s="80"/>
    </row>
    <row r="56" spans="3:14" ht="18.600000000000001">
      <c r="C56" s="249" t="s">
        <v>964</v>
      </c>
      <c r="H56" s="239">
        <v>83700</v>
      </c>
      <c r="I56" s="239">
        <v>71477.509999999995</v>
      </c>
      <c r="J56" s="239">
        <v>81150.59599999999</v>
      </c>
      <c r="K56" s="92">
        <v>73438.460908466353</v>
      </c>
      <c r="L56" s="92">
        <v>69016.597961693202</v>
      </c>
      <c r="M56" s="92">
        <v>67876</v>
      </c>
    </row>
    <row r="57" spans="3:14" ht="18.600000000000001">
      <c r="C57" s="120" t="s">
        <v>965</v>
      </c>
      <c r="H57" s="53" t="s">
        <v>612</v>
      </c>
      <c r="I57" s="53" t="s">
        <v>612</v>
      </c>
      <c r="J57" s="53" t="s">
        <v>612</v>
      </c>
      <c r="K57" s="53" t="s">
        <v>612</v>
      </c>
      <c r="L57" s="53" t="s">
        <v>612</v>
      </c>
      <c r="M57" s="53"/>
    </row>
    <row r="58" spans="3:14" ht="18.600000000000001">
      <c r="C58" s="120"/>
      <c r="H58" s="53"/>
      <c r="I58" s="53"/>
      <c r="J58" s="53"/>
      <c r="K58" s="53"/>
      <c r="L58" s="53"/>
      <c r="M58" s="53"/>
    </row>
    <row r="59" spans="3:14" ht="53.45" customHeight="1" thickBot="1">
      <c r="C59" s="506" t="s">
        <v>966</v>
      </c>
      <c r="D59" s="506"/>
      <c r="E59" s="506"/>
      <c r="F59" s="506"/>
      <c r="G59" s="506"/>
      <c r="H59" s="506"/>
      <c r="I59" s="506"/>
      <c r="J59" s="506"/>
      <c r="K59" s="506"/>
      <c r="L59" s="506"/>
      <c r="M59" s="506"/>
    </row>
    <row r="61" spans="3:14" ht="160.5" customHeight="1">
      <c r="C61" s="532" t="s">
        <v>967</v>
      </c>
      <c r="D61" s="532"/>
      <c r="E61" s="532"/>
      <c r="F61" s="532"/>
      <c r="G61" s="532"/>
      <c r="H61" s="532"/>
      <c r="I61" s="532"/>
      <c r="J61" s="532"/>
      <c r="K61" s="532"/>
      <c r="L61" s="532"/>
      <c r="M61" s="532"/>
    </row>
    <row r="64" spans="3:14" ht="21">
      <c r="C64" s="13" t="s">
        <v>968</v>
      </c>
      <c r="D64" s="10"/>
      <c r="E64" s="10"/>
      <c r="F64" s="10"/>
      <c r="G64" s="10"/>
      <c r="H64" s="10"/>
      <c r="I64" s="10"/>
      <c r="J64" s="10"/>
      <c r="K64" s="10"/>
      <c r="L64" s="10"/>
      <c r="M64" s="10"/>
    </row>
    <row r="66" spans="3:18" ht="82.5" customHeight="1" thickBot="1">
      <c r="C66" s="506" t="s">
        <v>969</v>
      </c>
      <c r="D66" s="506"/>
      <c r="E66" s="506"/>
      <c r="F66" s="506"/>
      <c r="G66" s="506"/>
      <c r="H66" s="81">
        <v>2019</v>
      </c>
      <c r="I66" s="81">
        <v>2020</v>
      </c>
      <c r="J66" s="81">
        <v>2021</v>
      </c>
      <c r="K66" s="81">
        <v>2022</v>
      </c>
      <c r="L66" s="81">
        <v>2023</v>
      </c>
      <c r="M66" s="81">
        <v>2024</v>
      </c>
    </row>
    <row r="67" spans="3:18">
      <c r="C67" s="185"/>
    </row>
    <row r="68" spans="3:18" ht="18.600000000000001">
      <c r="C68" s="575" t="s">
        <v>970</v>
      </c>
      <c r="D68" s="575"/>
      <c r="E68" s="575"/>
      <c r="F68" s="575"/>
      <c r="G68" s="575"/>
      <c r="H68" s="166">
        <v>20810</v>
      </c>
      <c r="I68" s="166">
        <v>20188.440000000002</v>
      </c>
      <c r="J68" s="166">
        <v>19375.95</v>
      </c>
      <c r="K68" s="166">
        <v>19966.683000500099</v>
      </c>
      <c r="L68" s="166">
        <v>20400.862815343</v>
      </c>
      <c r="M68" s="166">
        <v>19208.869735853852</v>
      </c>
      <c r="O68" s="480"/>
      <c r="Q68" s="479"/>
      <c r="R68" s="479"/>
    </row>
    <row r="69" spans="3:18" ht="18.600000000000001">
      <c r="C69" s="90" t="s">
        <v>953</v>
      </c>
      <c r="D69" s="7"/>
      <c r="H69" s="138">
        <v>8000</v>
      </c>
      <c r="I69" s="138">
        <v>7541.13</v>
      </c>
      <c r="J69" s="138">
        <v>7067</v>
      </c>
      <c r="K69" s="138">
        <v>7249.0195598389</v>
      </c>
      <c r="L69" s="138">
        <v>6350.5190780071998</v>
      </c>
      <c r="M69" s="138">
        <v>6181.9740305226087</v>
      </c>
      <c r="O69" s="309"/>
      <c r="Q69" s="481"/>
    </row>
    <row r="70" spans="3:18" ht="18.600000000000001">
      <c r="C70" s="90" t="s">
        <v>954</v>
      </c>
      <c r="D70" s="7"/>
      <c r="H70" s="138">
        <v>8700</v>
      </c>
      <c r="I70" s="138">
        <v>7837.31</v>
      </c>
      <c r="J70" s="138">
        <v>8003</v>
      </c>
      <c r="K70" s="138">
        <v>0</v>
      </c>
      <c r="L70" s="138">
        <v>0</v>
      </c>
      <c r="M70" s="138">
        <v>0</v>
      </c>
    </row>
    <row r="71" spans="3:18" ht="18.600000000000001">
      <c r="C71" s="90" t="s">
        <v>955</v>
      </c>
      <c r="D71" s="7"/>
      <c r="H71" s="138">
        <v>0</v>
      </c>
      <c r="I71" s="138">
        <v>0</v>
      </c>
      <c r="J71" s="138">
        <v>0</v>
      </c>
      <c r="K71" s="138">
        <v>7983.1747764345</v>
      </c>
      <c r="L71" s="138">
        <v>3156.7513290304</v>
      </c>
      <c r="M71" s="138">
        <v>3261.5419694642005</v>
      </c>
    </row>
    <row r="72" spans="3:18" ht="18.600000000000001">
      <c r="C72" s="90" t="s">
        <v>956</v>
      </c>
      <c r="D72" s="7"/>
      <c r="H72" s="138">
        <v>10</v>
      </c>
      <c r="I72" s="138">
        <v>10</v>
      </c>
      <c r="J72" s="138">
        <v>55.75</v>
      </c>
      <c r="K72" s="138">
        <v>45.725000000000001</v>
      </c>
      <c r="L72" s="138">
        <v>10893.5924083054</v>
      </c>
      <c r="M72" s="138">
        <v>9765.3537358670437</v>
      </c>
    </row>
    <row r="73" spans="3:18" ht="18.600000000000001">
      <c r="C73" s="90" t="s">
        <v>957</v>
      </c>
      <c r="D73" s="7"/>
      <c r="H73" s="138">
        <v>4100</v>
      </c>
      <c r="I73" s="138">
        <v>4800</v>
      </c>
      <c r="J73" s="138">
        <v>4250.2</v>
      </c>
      <c r="K73" s="138">
        <v>4688.2174388822996</v>
      </c>
      <c r="L73" s="138">
        <v>0</v>
      </c>
      <c r="M73" s="138">
        <v>0</v>
      </c>
    </row>
    <row r="74" spans="3:18" ht="18.95" customHeight="1"/>
    <row r="75" spans="3:18" ht="72.599999999999994" customHeight="1" thickBot="1">
      <c r="C75" s="506" t="s">
        <v>971</v>
      </c>
      <c r="D75" s="506"/>
      <c r="E75" s="506"/>
      <c r="F75" s="506"/>
      <c r="G75" s="506"/>
      <c r="H75" s="81">
        <v>2019</v>
      </c>
      <c r="I75" s="81">
        <v>2020</v>
      </c>
      <c r="J75" s="81">
        <v>2021</v>
      </c>
      <c r="K75" s="81">
        <v>2022</v>
      </c>
      <c r="L75" s="81">
        <v>2023</v>
      </c>
      <c r="M75" s="81">
        <v>2024</v>
      </c>
    </row>
    <row r="77" spans="3:18" ht="12.6" customHeight="1">
      <c r="C77" s="572" t="s">
        <v>964</v>
      </c>
      <c r="D77" s="572"/>
      <c r="E77" s="572"/>
      <c r="F77" s="572"/>
      <c r="G77" s="572"/>
      <c r="H77" s="92">
        <v>20810</v>
      </c>
      <c r="I77" s="92">
        <v>20188.440000000002</v>
      </c>
      <c r="J77" s="92">
        <v>19375.95</v>
      </c>
      <c r="K77" s="92">
        <v>19966.683000500099</v>
      </c>
      <c r="L77" s="92">
        <v>20400.862815343</v>
      </c>
      <c r="M77" s="92">
        <v>19209</v>
      </c>
    </row>
    <row r="78" spans="3:18" ht="18.600000000000001">
      <c r="C78" s="7" t="s">
        <v>965</v>
      </c>
      <c r="H78" s="18" t="s">
        <v>612</v>
      </c>
      <c r="I78" s="18" t="s">
        <v>612</v>
      </c>
      <c r="J78" s="18" t="s">
        <v>612</v>
      </c>
      <c r="K78" s="18" t="s">
        <v>612</v>
      </c>
      <c r="L78" s="18" t="s">
        <v>612</v>
      </c>
      <c r="M78" s="18" t="s">
        <v>612</v>
      </c>
    </row>
    <row r="79" spans="3:18" ht="18.600000000000001">
      <c r="C79" s="188" t="s">
        <v>434</v>
      </c>
      <c r="D79" s="7"/>
      <c r="E79" s="7"/>
      <c r="F79" s="7"/>
      <c r="G79" s="7"/>
    </row>
    <row r="80" spans="3:18" ht="18.600000000000001">
      <c r="C80" s="532" t="s">
        <v>962</v>
      </c>
      <c r="D80" s="532"/>
      <c r="E80" s="532"/>
      <c r="F80" s="532"/>
      <c r="G80" s="532"/>
    </row>
    <row r="81" spans="3:13" ht="14.45" customHeight="1"/>
    <row r="82" spans="3:13" ht="14.45" customHeight="1"/>
    <row r="83" spans="3:13" ht="56.1" customHeight="1" thickBot="1">
      <c r="C83" s="506" t="s">
        <v>972</v>
      </c>
      <c r="D83" s="506"/>
      <c r="E83" s="506"/>
      <c r="F83" s="506"/>
      <c r="G83" s="506"/>
      <c r="H83" s="81">
        <v>2019</v>
      </c>
      <c r="I83" s="81">
        <v>2020</v>
      </c>
      <c r="J83" s="81">
        <v>2021</v>
      </c>
      <c r="K83" s="81">
        <v>2022</v>
      </c>
      <c r="L83" s="81">
        <v>2023</v>
      </c>
      <c r="M83" s="81">
        <v>2024</v>
      </c>
    </row>
    <row r="84" spans="3:13" ht="14.45" customHeight="1"/>
    <row r="85" spans="3:13" ht="14.45" customHeight="1">
      <c r="C85" s="572" t="s">
        <v>964</v>
      </c>
      <c r="D85" s="572"/>
      <c r="E85" s="572"/>
      <c r="F85" s="572"/>
      <c r="G85" s="572"/>
      <c r="H85" s="92" t="s">
        <v>612</v>
      </c>
      <c r="I85" s="92" t="s">
        <v>612</v>
      </c>
      <c r="J85" s="92" t="s">
        <v>612</v>
      </c>
      <c r="K85" s="92">
        <v>9482.7920972911324</v>
      </c>
      <c r="L85" s="92">
        <v>12089.5822290496</v>
      </c>
      <c r="M85" s="92">
        <v>11398</v>
      </c>
    </row>
    <row r="86" spans="3:13" ht="14.45" customHeight="1">
      <c r="C86" s="7" t="s">
        <v>965</v>
      </c>
      <c r="H86" s="18" t="s">
        <v>612</v>
      </c>
      <c r="I86" s="18" t="s">
        <v>612</v>
      </c>
      <c r="J86" s="18" t="s">
        <v>612</v>
      </c>
      <c r="K86" s="18" t="s">
        <v>612</v>
      </c>
      <c r="L86" s="18" t="s">
        <v>612</v>
      </c>
      <c r="M86" s="18" t="s">
        <v>612</v>
      </c>
    </row>
    <row r="87" spans="3:13" ht="14.45" customHeight="1">
      <c r="C87" s="188"/>
      <c r="D87" s="7"/>
      <c r="E87" s="7"/>
      <c r="F87" s="7"/>
      <c r="G87" s="7"/>
    </row>
    <row r="88" spans="3:13" ht="78" customHeight="1" thickBot="1">
      <c r="C88" s="506" t="s">
        <v>973</v>
      </c>
      <c r="D88" s="506"/>
      <c r="E88" s="506"/>
      <c r="F88" s="506"/>
      <c r="G88" s="506"/>
      <c r="H88" s="506"/>
      <c r="I88" s="506"/>
      <c r="J88" s="506"/>
      <c r="K88" s="506"/>
      <c r="L88" s="506"/>
      <c r="M88" s="506"/>
    </row>
    <row r="89" spans="3:13" ht="14.45" customHeight="1">
      <c r="C89" s="573" t="s">
        <v>974</v>
      </c>
      <c r="D89" s="573"/>
      <c r="E89" s="573"/>
      <c r="F89" s="573"/>
      <c r="G89" s="573"/>
      <c r="H89" s="573"/>
      <c r="I89" s="573"/>
      <c r="J89" s="573"/>
      <c r="K89" s="573"/>
      <c r="L89" s="573"/>
      <c r="M89" s="573"/>
    </row>
    <row r="90" spans="3:13" ht="47.1" customHeight="1">
      <c r="C90" s="553"/>
      <c r="D90" s="553"/>
      <c r="E90" s="553"/>
      <c r="F90" s="553"/>
      <c r="G90" s="553"/>
      <c r="H90" s="553"/>
      <c r="I90" s="553"/>
      <c r="J90" s="553"/>
      <c r="K90" s="553"/>
      <c r="L90" s="553"/>
      <c r="M90" s="553"/>
    </row>
    <row r="91" spans="3:13" ht="14.45" customHeight="1"/>
    <row r="92" spans="3:13" ht="18.600000000000001" customHeight="1" thickBot="1">
      <c r="C92" s="506" t="s">
        <v>975</v>
      </c>
      <c r="D92" s="506"/>
      <c r="E92" s="506"/>
      <c r="F92" s="506"/>
      <c r="G92" s="506"/>
      <c r="H92" s="506"/>
      <c r="I92" s="506"/>
      <c r="J92" s="506"/>
      <c r="K92" s="506"/>
      <c r="L92" s="506"/>
      <c r="M92" s="506"/>
    </row>
    <row r="93" spans="3:13" ht="213" customHeight="1">
      <c r="C93" s="576" t="s">
        <v>976</v>
      </c>
      <c r="D93" s="576"/>
      <c r="E93" s="576"/>
      <c r="F93" s="576"/>
      <c r="G93" s="576"/>
      <c r="H93" s="576"/>
      <c r="I93" s="576"/>
      <c r="J93" s="576"/>
      <c r="K93" s="576"/>
      <c r="L93" s="576"/>
      <c r="M93" s="576"/>
    </row>
    <row r="94" spans="3:13" ht="19.5" customHeight="1"/>
    <row r="95" spans="3:13" ht="18.600000000000001" customHeight="1">
      <c r="C95" s="13" t="s">
        <v>977</v>
      </c>
      <c r="D95" s="10"/>
      <c r="E95" s="10"/>
      <c r="F95" s="10"/>
      <c r="G95" s="10"/>
      <c r="H95" s="10"/>
      <c r="I95" s="10"/>
      <c r="J95" s="10"/>
      <c r="K95" s="10"/>
      <c r="L95" s="10"/>
      <c r="M95" s="10"/>
    </row>
    <row r="96" spans="3:13" ht="18.600000000000001" customHeight="1"/>
    <row r="97" spans="3:18" ht="50.45" customHeight="1" thickBot="1">
      <c r="C97" s="506" t="s">
        <v>978</v>
      </c>
      <c r="D97" s="506"/>
      <c r="E97" s="506"/>
      <c r="F97" s="506"/>
      <c r="G97" s="506"/>
      <c r="H97" s="81">
        <v>2019</v>
      </c>
      <c r="I97" s="81">
        <v>2020</v>
      </c>
      <c r="J97" s="81">
        <v>2021</v>
      </c>
      <c r="K97" s="81">
        <v>2022</v>
      </c>
      <c r="L97" s="81">
        <v>2023</v>
      </c>
      <c r="M97" s="81">
        <v>2024</v>
      </c>
    </row>
    <row r="98" spans="3:18" ht="14.45" customHeight="1">
      <c r="C98" s="185"/>
      <c r="P98" t="s">
        <v>979</v>
      </c>
      <c r="R98" t="s">
        <v>980</v>
      </c>
    </row>
    <row r="99" spans="3:18" ht="18.600000000000001" customHeight="1">
      <c r="C99" s="575" t="s">
        <v>981</v>
      </c>
      <c r="D99" s="575"/>
      <c r="E99" s="575"/>
      <c r="F99" s="575"/>
      <c r="G99" s="575"/>
      <c r="H99" s="166">
        <v>72400</v>
      </c>
      <c r="I99" s="166">
        <v>69341.23</v>
      </c>
      <c r="J99" s="166">
        <v>70667</v>
      </c>
      <c r="K99" s="166">
        <f>SUM(K100:K104)</f>
        <v>71215.77900000001</v>
      </c>
      <c r="L99" s="166">
        <f>SUM(L100:L104)</f>
        <v>69526.440186790918</v>
      </c>
      <c r="M99" s="166">
        <v>68502.422562413063</v>
      </c>
      <c r="P99" s="479">
        <f>M99*1000</f>
        <v>68502422.562413067</v>
      </c>
      <c r="R99">
        <f>M99/1000</f>
        <v>68.502422562413059</v>
      </c>
    </row>
    <row r="100" spans="3:18" ht="14.45" customHeight="1">
      <c r="C100" s="90" t="s">
        <v>953</v>
      </c>
      <c r="D100" s="7"/>
      <c r="H100" s="138" t="s">
        <v>612</v>
      </c>
      <c r="I100" s="138" t="s">
        <v>612</v>
      </c>
      <c r="J100" s="138" t="s">
        <v>612</v>
      </c>
      <c r="K100" s="138">
        <v>17419.749</v>
      </c>
      <c r="L100" s="138">
        <v>17669.0565016978</v>
      </c>
      <c r="M100" s="138">
        <v>17759.00773132249</v>
      </c>
      <c r="P100" s="481">
        <f>P99/1000000</f>
        <v>68.502422562413074</v>
      </c>
    </row>
    <row r="101" spans="3:18" ht="18.600000000000001" customHeight="1">
      <c r="C101" s="90" t="s">
        <v>954</v>
      </c>
      <c r="D101" s="7"/>
      <c r="H101" s="138" t="s">
        <v>612</v>
      </c>
      <c r="I101" s="138" t="s">
        <v>612</v>
      </c>
      <c r="J101" s="138" t="s">
        <v>612</v>
      </c>
      <c r="K101" s="138">
        <v>3069.8290000000002</v>
      </c>
      <c r="L101" s="138">
        <v>3552.3375067458151</v>
      </c>
      <c r="M101" s="138">
        <v>3330.6276755155004</v>
      </c>
    </row>
    <row r="102" spans="3:18" ht="18.600000000000001">
      <c r="C102" s="90" t="s">
        <v>955</v>
      </c>
      <c r="D102" s="7"/>
      <c r="H102" s="138" t="s">
        <v>612</v>
      </c>
      <c r="I102" s="138" t="s">
        <v>612</v>
      </c>
      <c r="J102" s="138" t="s">
        <v>612</v>
      </c>
      <c r="K102" s="138">
        <v>0</v>
      </c>
      <c r="L102" s="138">
        <v>0</v>
      </c>
      <c r="M102" s="138">
        <v>0</v>
      </c>
    </row>
    <row r="103" spans="3:18" ht="18.600000000000001">
      <c r="C103" s="90" t="s">
        <v>956</v>
      </c>
      <c r="D103" s="7"/>
      <c r="H103" s="138" t="s">
        <v>612</v>
      </c>
      <c r="I103" s="138" t="s">
        <v>612</v>
      </c>
      <c r="J103" s="138" t="s">
        <v>612</v>
      </c>
      <c r="K103" s="138">
        <v>0</v>
      </c>
      <c r="L103" s="138">
        <v>0</v>
      </c>
      <c r="M103" s="138">
        <v>0</v>
      </c>
    </row>
    <row r="104" spans="3:18" ht="18.600000000000001">
      <c r="C104" s="90" t="s">
        <v>957</v>
      </c>
      <c r="D104" s="7"/>
      <c r="H104" s="138" t="s">
        <v>612</v>
      </c>
      <c r="I104" s="138" t="s">
        <v>612</v>
      </c>
      <c r="J104" s="138" t="s">
        <v>612</v>
      </c>
      <c r="K104" s="138">
        <v>50726.201000000001</v>
      </c>
      <c r="L104" s="138">
        <v>48305.046178347307</v>
      </c>
      <c r="M104" s="138">
        <v>47412.787155575075</v>
      </c>
    </row>
    <row r="105" spans="3:18" ht="15.95" customHeight="1"/>
    <row r="106" spans="3:18" ht="42" customHeight="1" thickBot="1">
      <c r="C106" s="506" t="s">
        <v>982</v>
      </c>
      <c r="D106" s="506"/>
      <c r="E106" s="506"/>
      <c r="F106" s="506"/>
      <c r="G106" s="506"/>
      <c r="H106" s="81">
        <v>2019</v>
      </c>
      <c r="I106" s="81">
        <v>2020</v>
      </c>
      <c r="J106" s="81">
        <v>2021</v>
      </c>
      <c r="K106" s="81">
        <v>2022</v>
      </c>
      <c r="L106" s="81">
        <v>2023</v>
      </c>
      <c r="M106" s="81">
        <v>2024</v>
      </c>
    </row>
    <row r="108" spans="3:18" ht="38.25" customHeight="1">
      <c r="C108" s="574" t="s">
        <v>983</v>
      </c>
      <c r="D108" s="574"/>
      <c r="E108" s="574"/>
      <c r="F108" s="574"/>
      <c r="G108" s="574"/>
      <c r="H108" s="189" t="s">
        <v>612</v>
      </c>
      <c r="I108" s="189" t="s">
        <v>612</v>
      </c>
      <c r="J108" s="189" t="s">
        <v>612</v>
      </c>
      <c r="K108" s="92">
        <v>35602.978660136709</v>
      </c>
      <c r="L108" s="92">
        <v>38598.431588947096</v>
      </c>
      <c r="M108" s="92">
        <v>39385</v>
      </c>
      <c r="N108" s="468">
        <f>M108/M99</f>
        <v>0.57494317028154784</v>
      </c>
    </row>
    <row r="109" spans="3:18" ht="18.600000000000001" customHeight="1"/>
    <row r="110" spans="3:18" ht="18.600000000000001" customHeight="1">
      <c r="C110" s="188" t="s">
        <v>434</v>
      </c>
      <c r="D110" s="7"/>
      <c r="E110" s="7"/>
      <c r="F110" s="7"/>
      <c r="G110" s="7"/>
    </row>
    <row r="111" spans="3:18" ht="18.600000000000001" customHeight="1">
      <c r="C111" s="532" t="s">
        <v>962</v>
      </c>
      <c r="D111" s="532"/>
      <c r="E111" s="532"/>
      <c r="F111" s="532"/>
      <c r="G111" s="532"/>
    </row>
    <row r="113" spans="3:13" ht="18.95" thickBot="1">
      <c r="C113" s="506" t="s">
        <v>984</v>
      </c>
      <c r="D113" s="506"/>
      <c r="E113" s="506"/>
      <c r="F113" s="506"/>
      <c r="G113" s="506"/>
      <c r="H113" s="506"/>
      <c r="I113" s="506"/>
      <c r="J113" s="506"/>
      <c r="K113" s="506"/>
      <c r="L113" s="506"/>
      <c r="M113" s="506"/>
    </row>
    <row r="114" spans="3:13" ht="18.600000000000001">
      <c r="C114" s="137" t="s">
        <v>985</v>
      </c>
    </row>
    <row r="116" spans="3:13" ht="42.75" customHeight="1" thickBot="1">
      <c r="C116" s="506" t="s">
        <v>986</v>
      </c>
      <c r="D116" s="506"/>
      <c r="E116" s="506"/>
      <c r="F116" s="506"/>
      <c r="G116" s="506"/>
      <c r="H116" s="506"/>
      <c r="I116" s="506"/>
      <c r="J116" s="506"/>
      <c r="K116" s="506"/>
      <c r="L116" s="506"/>
      <c r="M116" s="506"/>
    </row>
    <row r="118" spans="3:13">
      <c r="C118" s="571" t="s">
        <v>987</v>
      </c>
      <c r="D118" s="571"/>
      <c r="E118" s="571"/>
      <c r="F118" s="571"/>
      <c r="G118" s="571"/>
      <c r="H118" s="571"/>
      <c r="I118" s="571"/>
      <c r="J118" s="571"/>
      <c r="K118" s="571"/>
      <c r="L118" s="571"/>
      <c r="M118" s="571"/>
    </row>
    <row r="119" spans="3:13">
      <c r="C119" s="571"/>
      <c r="D119" s="571"/>
      <c r="E119" s="571"/>
      <c r="F119" s="571"/>
      <c r="G119" s="571"/>
      <c r="H119" s="571"/>
      <c r="I119" s="571"/>
      <c r="J119" s="571"/>
      <c r="K119" s="571"/>
      <c r="L119" s="571"/>
      <c r="M119" s="571"/>
    </row>
    <row r="120" spans="3:13">
      <c r="C120" s="571"/>
      <c r="D120" s="571"/>
      <c r="E120" s="571"/>
      <c r="F120" s="571"/>
      <c r="G120" s="571"/>
      <c r="H120" s="571"/>
      <c r="I120" s="571"/>
      <c r="J120" s="571"/>
      <c r="K120" s="571"/>
      <c r="L120" s="571"/>
      <c r="M120" s="571"/>
    </row>
    <row r="121" spans="3:13">
      <c r="C121" s="571"/>
      <c r="D121" s="571"/>
      <c r="E121" s="571"/>
      <c r="F121" s="571"/>
      <c r="G121" s="571"/>
      <c r="H121" s="571"/>
      <c r="I121" s="571"/>
      <c r="J121" s="571"/>
      <c r="K121" s="571"/>
      <c r="L121" s="571"/>
      <c r="M121" s="571"/>
    </row>
    <row r="122" spans="3:13">
      <c r="C122" s="571"/>
      <c r="D122" s="571"/>
      <c r="E122" s="571"/>
      <c r="F122" s="571"/>
      <c r="G122" s="571"/>
      <c r="H122" s="571"/>
      <c r="I122" s="571"/>
      <c r="J122" s="571"/>
      <c r="K122" s="571"/>
      <c r="L122" s="571"/>
      <c r="M122" s="571"/>
    </row>
    <row r="123" spans="3:13">
      <c r="C123" s="571"/>
      <c r="D123" s="571"/>
      <c r="E123" s="571"/>
      <c r="F123" s="571"/>
      <c r="G123" s="571"/>
      <c r="H123" s="571"/>
      <c r="I123" s="571"/>
      <c r="J123" s="571"/>
      <c r="K123" s="571"/>
      <c r="L123" s="571"/>
      <c r="M123" s="571"/>
    </row>
    <row r="124" spans="3:13">
      <c r="C124" s="571"/>
      <c r="D124" s="571"/>
      <c r="E124" s="571"/>
      <c r="F124" s="571"/>
      <c r="G124" s="571"/>
      <c r="H124" s="571"/>
      <c r="I124" s="571"/>
      <c r="J124" s="571"/>
      <c r="K124" s="571"/>
      <c r="L124" s="571"/>
      <c r="M124" s="571"/>
    </row>
    <row r="125" spans="3:13">
      <c r="C125" s="571"/>
      <c r="D125" s="571"/>
      <c r="E125" s="571"/>
      <c r="F125" s="571"/>
      <c r="G125" s="571"/>
      <c r="H125" s="571"/>
      <c r="I125" s="571"/>
      <c r="J125" s="571"/>
      <c r="K125" s="571"/>
      <c r="L125" s="571"/>
      <c r="M125" s="571"/>
    </row>
    <row r="126" spans="3:13">
      <c r="C126" s="571"/>
      <c r="D126" s="571"/>
      <c r="E126" s="571"/>
      <c r="F126" s="571"/>
      <c r="G126" s="571"/>
      <c r="H126" s="571"/>
      <c r="I126" s="571"/>
      <c r="J126" s="571"/>
      <c r="K126" s="571"/>
      <c r="L126" s="571"/>
      <c r="M126" s="571"/>
    </row>
    <row r="127" spans="3:13" ht="255" customHeight="1">
      <c r="C127" s="571"/>
      <c r="D127" s="571"/>
      <c r="E127" s="571"/>
      <c r="F127" s="571"/>
      <c r="G127" s="571"/>
      <c r="H127" s="571"/>
      <c r="I127" s="571"/>
      <c r="J127" s="571"/>
      <c r="K127" s="571"/>
      <c r="L127" s="571"/>
      <c r="M127" s="571"/>
    </row>
    <row r="128" spans="3:13" ht="29.1" customHeight="1"/>
  </sheetData>
  <mergeCells count="38">
    <mergeCell ref="C59:M59"/>
    <mergeCell ref="C61:M61"/>
    <mergeCell ref="C26:M26"/>
    <mergeCell ref="C28:M29"/>
    <mergeCell ref="C47:G47"/>
    <mergeCell ref="C49:G49"/>
    <mergeCell ref="C52:G52"/>
    <mergeCell ref="C42:G42"/>
    <mergeCell ref="C54:G54"/>
    <mergeCell ref="C7:M7"/>
    <mergeCell ref="C8:M10"/>
    <mergeCell ref="C12:M12"/>
    <mergeCell ref="C14:M15"/>
    <mergeCell ref="C17:M17"/>
    <mergeCell ref="C19:M19"/>
    <mergeCell ref="C33:G33"/>
    <mergeCell ref="C35:G35"/>
    <mergeCell ref="C21:M21"/>
    <mergeCell ref="C22:M22"/>
    <mergeCell ref="C66:G66"/>
    <mergeCell ref="C68:G68"/>
    <mergeCell ref="C75:G75"/>
    <mergeCell ref="C77:G77"/>
    <mergeCell ref="C80:G80"/>
    <mergeCell ref="C118:M127"/>
    <mergeCell ref="C83:G83"/>
    <mergeCell ref="C85:G85"/>
    <mergeCell ref="C88:M88"/>
    <mergeCell ref="C89:M90"/>
    <mergeCell ref="C106:G106"/>
    <mergeCell ref="C108:G108"/>
    <mergeCell ref="C111:G111"/>
    <mergeCell ref="C113:M113"/>
    <mergeCell ref="C116:M116"/>
    <mergeCell ref="C92:M92"/>
    <mergeCell ref="C97:G97"/>
    <mergeCell ref="C99:G99"/>
    <mergeCell ref="C93:M93"/>
  </mergeCells>
  <hyperlinks>
    <hyperlink ref="A4" location="'ÍNDICE REMISSIVO'!A1" display="Índice" xr:uid="{BC25EA36-AF37-434C-BA57-B91C4BF1A45A}"/>
    <hyperlink ref="F1" location="ÍNDICE!A1" display="Índice" xr:uid="{4CFA5B1E-36DD-4878-B853-D83BAD513CD7}"/>
    <hyperlink ref="G1" location="'TEMAS MATERIAIS'!A1" display="Temas materiais" xr:uid="{99B8EF8E-16A0-46BB-8095-FCEFA492AAE7}"/>
    <hyperlink ref="H1" location="AMBIENTAL!A1" display="Ambiental" xr:uid="{473D903F-501F-4385-8088-58250395F8EA}"/>
    <hyperlink ref="I1" location="ECONÔMICO!A1" display="Econômico " xr:uid="{71E7D6AF-A176-4471-988A-031CB9DDC154}"/>
    <hyperlink ref="J1" location="GOVERNANÇA!A1" display="Governança " xr:uid="{1D6C6D3C-D946-456F-B1BA-BEEF83DB6D93}"/>
    <hyperlink ref="L1" location="GRI!A1" display="GRI" xr:uid="{074E5EC5-8364-4309-8164-ADDAE9D4C638}"/>
    <hyperlink ref="M1" location="SASB!A1" display="SASB" xr:uid="{F349592E-C46B-4D19-8058-5AC984B1AB16}"/>
    <hyperlink ref="K1" location="SOCIAL!A1" display="Social " xr:uid="{65C13C5B-4A84-4885-B132-00D0BAFB2F08}"/>
  </hyperlinks>
  <pageMargins left="0.511811024" right="0.511811024" top="0.78740157499999996" bottom="0.78740157499999996" header="0.31496062000000002" footer="0.31496062000000002"/>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7FEBD-B03F-4079-A400-A18F07566482}">
  <sheetPr>
    <tabColor rgb="FF0070C0"/>
  </sheetPr>
  <dimension ref="A1:S134"/>
  <sheetViews>
    <sheetView showGridLines="0" topLeftCell="A50" zoomScaleNormal="100" workbookViewId="0">
      <selection activeCell="I18" sqref="I18:M18"/>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988</v>
      </c>
      <c r="S3" s="21"/>
    </row>
    <row r="4" spans="1:19" ht="21">
      <c r="A4" s="5" t="s">
        <v>0</v>
      </c>
      <c r="B4" s="6">
        <v>3</v>
      </c>
      <c r="C4" s="4"/>
    </row>
    <row r="5" spans="1:19" ht="44.1" customHeight="1">
      <c r="A5" s="5"/>
      <c r="B5" s="6"/>
      <c r="C5" s="580" t="s">
        <v>989</v>
      </c>
      <c r="D5" s="580"/>
      <c r="E5" s="580"/>
      <c r="F5" s="580"/>
      <c r="G5" s="580"/>
      <c r="H5" s="580"/>
      <c r="I5" s="580"/>
      <c r="J5" s="580"/>
      <c r="K5" s="580"/>
      <c r="L5" s="580"/>
      <c r="M5" s="580"/>
    </row>
    <row r="6" spans="1:19" ht="18.600000000000001">
      <c r="A6" s="5"/>
      <c r="B6" s="6"/>
      <c r="C6" s="135"/>
    </row>
    <row r="7" spans="1:19" ht="18.95" thickBot="1">
      <c r="A7" s="5"/>
      <c r="C7" s="506" t="s">
        <v>990</v>
      </c>
      <c r="D7" s="506"/>
      <c r="E7" s="506"/>
      <c r="F7" s="506"/>
      <c r="G7" s="506"/>
      <c r="H7" s="506"/>
      <c r="I7" s="506"/>
      <c r="J7" s="506"/>
      <c r="K7" s="506"/>
      <c r="L7" s="506"/>
      <c r="M7" s="506"/>
    </row>
    <row r="8" spans="1:19" ht="14.1" customHeight="1">
      <c r="A8" s="5"/>
      <c r="C8" s="179"/>
      <c r="D8" s="179"/>
      <c r="E8" s="179"/>
      <c r="F8" s="179"/>
      <c r="G8" s="179"/>
      <c r="H8" s="179"/>
      <c r="I8" s="179"/>
      <c r="J8" s="179"/>
      <c r="K8" s="179"/>
      <c r="L8" s="179"/>
      <c r="M8" s="179"/>
    </row>
    <row r="9" spans="1:19" ht="18.600000000000001">
      <c r="A9" s="5"/>
      <c r="C9" s="579" t="s">
        <v>991</v>
      </c>
      <c r="D9" s="579"/>
      <c r="E9" s="579"/>
      <c r="F9" s="579"/>
      <c r="G9" s="579"/>
      <c r="H9" s="579"/>
      <c r="I9" s="579" t="s">
        <v>992</v>
      </c>
      <c r="J9" s="579"/>
      <c r="K9" s="579"/>
      <c r="L9" s="579"/>
      <c r="M9" s="579"/>
    </row>
    <row r="10" spans="1:19" ht="26.1" customHeight="1">
      <c r="A10" s="5"/>
      <c r="C10" s="581" t="s">
        <v>993</v>
      </c>
      <c r="D10" s="581"/>
      <c r="E10" s="581"/>
      <c r="F10" s="581"/>
      <c r="G10" s="581"/>
      <c r="H10" s="581"/>
      <c r="I10" s="581" t="s">
        <v>994</v>
      </c>
      <c r="J10" s="581"/>
      <c r="K10" s="581"/>
      <c r="L10" s="581"/>
      <c r="M10" s="581"/>
    </row>
    <row r="11" spans="1:19" ht="18.600000000000001">
      <c r="A11" s="5"/>
      <c r="C11" s="581"/>
      <c r="D11" s="581"/>
      <c r="E11" s="581"/>
      <c r="F11" s="581"/>
      <c r="G11" s="581"/>
      <c r="H11" s="581"/>
      <c r="I11" s="581" t="s">
        <v>995</v>
      </c>
      <c r="J11" s="581"/>
      <c r="K11" s="581"/>
      <c r="L11" s="581"/>
      <c r="M11" s="581"/>
    </row>
    <row r="12" spans="1:19">
      <c r="A12" s="5"/>
      <c r="C12" s="581" t="s">
        <v>996</v>
      </c>
      <c r="D12" s="581"/>
      <c r="E12" s="581"/>
      <c r="F12" s="581"/>
      <c r="G12" s="581"/>
      <c r="H12" s="581"/>
      <c r="I12" s="581" t="s">
        <v>997</v>
      </c>
      <c r="J12" s="581"/>
      <c r="K12" s="581"/>
      <c r="L12" s="581"/>
      <c r="M12" s="581"/>
    </row>
    <row r="13" spans="1:19" ht="30" customHeight="1">
      <c r="A13" s="5"/>
      <c r="C13" s="581"/>
      <c r="D13" s="581"/>
      <c r="E13" s="581"/>
      <c r="F13" s="581"/>
      <c r="G13" s="581"/>
      <c r="H13" s="581"/>
      <c r="I13" s="581"/>
      <c r="J13" s="581"/>
      <c r="K13" s="581"/>
      <c r="L13" s="581"/>
      <c r="M13" s="581"/>
    </row>
    <row r="14" spans="1:19" ht="16.5" customHeight="1">
      <c r="A14" s="5"/>
      <c r="C14" s="581" t="s">
        <v>998</v>
      </c>
      <c r="D14" s="581"/>
      <c r="E14" s="581"/>
      <c r="F14" s="581"/>
      <c r="G14" s="581"/>
      <c r="H14" s="581"/>
      <c r="I14" s="581" t="s">
        <v>999</v>
      </c>
      <c r="J14" s="581"/>
      <c r="K14" s="581"/>
      <c r="L14" s="581"/>
      <c r="M14" s="581"/>
    </row>
    <row r="15" spans="1:19" ht="39.6" customHeight="1">
      <c r="A15" s="5"/>
      <c r="C15" s="581"/>
      <c r="D15" s="581"/>
      <c r="E15" s="581"/>
      <c r="F15" s="581"/>
      <c r="G15" s="581"/>
      <c r="H15" s="581"/>
      <c r="I15" s="581"/>
      <c r="J15" s="581"/>
      <c r="K15" s="581"/>
      <c r="L15" s="581"/>
      <c r="M15" s="581"/>
    </row>
    <row r="16" spans="1:19" ht="14.1" customHeight="1">
      <c r="A16" s="5"/>
      <c r="C16" s="581" t="s">
        <v>1000</v>
      </c>
      <c r="D16" s="581"/>
      <c r="E16" s="581"/>
      <c r="F16" s="581"/>
      <c r="G16" s="581"/>
      <c r="H16" s="581"/>
      <c r="I16" s="581" t="s">
        <v>1001</v>
      </c>
      <c r="J16" s="581"/>
      <c r="K16" s="581"/>
      <c r="L16" s="581"/>
      <c r="M16" s="581"/>
    </row>
    <row r="17" spans="1:13" ht="14.1" customHeight="1">
      <c r="A17" s="5"/>
      <c r="C17" s="581"/>
      <c r="D17" s="581"/>
      <c r="E17" s="581"/>
      <c r="F17" s="581"/>
      <c r="G17" s="581"/>
      <c r="H17" s="581"/>
      <c r="I17" s="581"/>
      <c r="J17" s="581"/>
      <c r="K17" s="581"/>
      <c r="L17" s="581"/>
      <c r="M17" s="581"/>
    </row>
    <row r="18" spans="1:13" ht="29.45" customHeight="1">
      <c r="A18" s="5"/>
      <c r="C18" s="581" t="s">
        <v>1002</v>
      </c>
      <c r="D18" s="581"/>
      <c r="E18" s="581"/>
      <c r="F18" s="581"/>
      <c r="G18" s="581"/>
      <c r="H18" s="581"/>
      <c r="I18" s="582" t="s">
        <v>1003</v>
      </c>
      <c r="J18" s="582"/>
      <c r="K18" s="582"/>
      <c r="L18" s="582"/>
      <c r="M18" s="582"/>
    </row>
    <row r="19" spans="1:13" ht="66.599999999999994" customHeight="1">
      <c r="A19" s="5"/>
      <c r="C19" s="581" t="s">
        <v>1004</v>
      </c>
      <c r="D19" s="581"/>
      <c r="E19" s="581"/>
      <c r="F19" s="581"/>
      <c r="G19" s="581"/>
      <c r="H19" s="581"/>
      <c r="I19" s="581" t="s">
        <v>1005</v>
      </c>
      <c r="J19" s="581"/>
      <c r="K19" s="581"/>
      <c r="L19" s="581"/>
      <c r="M19" s="581"/>
    </row>
    <row r="20" spans="1:13" ht="54.6" customHeight="1">
      <c r="A20" s="5"/>
      <c r="C20" s="581" t="s">
        <v>1006</v>
      </c>
      <c r="D20" s="581"/>
      <c r="E20" s="581"/>
      <c r="F20" s="581"/>
      <c r="G20" s="581"/>
      <c r="H20" s="581"/>
      <c r="I20" s="581" t="s">
        <v>1007</v>
      </c>
      <c r="J20" s="581"/>
      <c r="K20" s="581"/>
      <c r="L20" s="581"/>
      <c r="M20" s="581"/>
    </row>
    <row r="21" spans="1:13" ht="14.1" customHeight="1">
      <c r="A21" s="5"/>
      <c r="C21" s="179"/>
      <c r="D21" s="179"/>
      <c r="E21" s="179"/>
      <c r="F21" s="179"/>
      <c r="G21" s="179"/>
      <c r="H21" s="179"/>
      <c r="J21" s="179"/>
      <c r="K21" s="179"/>
      <c r="L21" s="179"/>
      <c r="M21" s="179"/>
    </row>
    <row r="22" spans="1:13" ht="21">
      <c r="A22" s="5"/>
      <c r="C22" s="580" t="s">
        <v>1008</v>
      </c>
      <c r="D22" s="580"/>
      <c r="E22" s="580"/>
      <c r="F22" s="580"/>
      <c r="G22" s="580"/>
      <c r="H22" s="580"/>
      <c r="I22" s="580"/>
      <c r="J22" s="580"/>
      <c r="K22" s="580"/>
      <c r="L22" s="580"/>
      <c r="M22" s="580"/>
    </row>
    <row r="23" spans="1:13" ht="14.1" customHeight="1">
      <c r="A23" s="5"/>
      <c r="C23" s="179"/>
      <c r="D23" s="179"/>
      <c r="E23" s="179"/>
      <c r="F23" s="179"/>
      <c r="G23" s="179"/>
      <c r="H23" s="179"/>
      <c r="I23" s="179"/>
      <c r="J23" s="179"/>
      <c r="K23" s="179"/>
      <c r="L23" s="179"/>
      <c r="M23" s="179"/>
    </row>
    <row r="24" spans="1:13" ht="128.44999999999999" customHeight="1">
      <c r="A24" s="5"/>
      <c r="C24" s="583" t="s">
        <v>1009</v>
      </c>
      <c r="D24" s="583"/>
      <c r="E24" s="583"/>
      <c r="F24" s="583"/>
      <c r="G24" s="583"/>
      <c r="H24" s="583"/>
      <c r="I24" s="583"/>
      <c r="J24" s="583"/>
      <c r="K24" s="583"/>
      <c r="L24" s="583"/>
      <c r="M24" s="583"/>
    </row>
    <row r="25" spans="1:13" ht="315" customHeight="1">
      <c r="A25" s="5"/>
      <c r="C25" s="583"/>
      <c r="D25" s="583"/>
      <c r="E25" s="583"/>
      <c r="F25" s="583"/>
      <c r="G25" s="583"/>
      <c r="H25" s="583"/>
      <c r="I25" s="583"/>
      <c r="J25" s="583"/>
      <c r="K25" s="583"/>
      <c r="L25" s="583"/>
      <c r="M25" s="583"/>
    </row>
    <row r="26" spans="1:13" ht="14.45" customHeight="1">
      <c r="A26" s="5"/>
      <c r="C26" s="179"/>
      <c r="D26" s="179"/>
      <c r="E26" s="179"/>
      <c r="F26" s="179"/>
      <c r="G26" s="179"/>
      <c r="H26" s="179"/>
      <c r="I26" s="179"/>
      <c r="J26" s="179"/>
      <c r="K26" s="179"/>
      <c r="L26" s="179"/>
      <c r="M26" s="179"/>
    </row>
    <row r="27" spans="1:13" ht="21">
      <c r="A27" s="5"/>
      <c r="C27" s="580" t="s">
        <v>1010</v>
      </c>
      <c r="D27" s="580"/>
      <c r="E27" s="580"/>
      <c r="F27" s="580"/>
      <c r="G27" s="580"/>
      <c r="H27" s="580"/>
      <c r="I27" s="580"/>
      <c r="J27" s="580"/>
      <c r="K27" s="580"/>
      <c r="L27" s="580"/>
      <c r="M27" s="580"/>
    </row>
    <row r="28" spans="1:13" ht="18.600000000000001" customHeight="1"/>
    <row r="29" spans="1:13" ht="18.600000000000001">
      <c r="C29" s="579" t="s">
        <v>1011</v>
      </c>
      <c r="D29" s="579"/>
      <c r="E29" s="579"/>
      <c r="F29" s="579"/>
      <c r="G29" s="579"/>
      <c r="H29" s="579"/>
      <c r="I29" s="579" t="s">
        <v>1012</v>
      </c>
      <c r="J29" s="579"/>
      <c r="K29" s="579"/>
      <c r="L29" s="579"/>
      <c r="M29" s="579"/>
    </row>
    <row r="30" spans="1:13" ht="18.600000000000001" customHeight="1">
      <c r="C30" s="584" t="s">
        <v>1013</v>
      </c>
      <c r="D30" s="585"/>
      <c r="E30" s="585"/>
      <c r="F30" s="585"/>
      <c r="G30" s="585"/>
      <c r="H30" s="586"/>
      <c r="I30" s="581" t="s">
        <v>1014</v>
      </c>
      <c r="J30" s="581"/>
      <c r="K30" s="581"/>
      <c r="L30" s="581"/>
      <c r="M30" s="581"/>
    </row>
    <row r="31" spans="1:13" ht="18.600000000000001">
      <c r="C31" s="584" t="s">
        <v>1015</v>
      </c>
      <c r="D31" s="585"/>
      <c r="E31" s="585"/>
      <c r="F31" s="585"/>
      <c r="G31" s="585"/>
      <c r="H31" s="586"/>
      <c r="I31" s="581" t="s">
        <v>1016</v>
      </c>
      <c r="J31" s="581"/>
      <c r="K31" s="581"/>
      <c r="L31" s="581"/>
      <c r="M31" s="581"/>
    </row>
    <row r="32" spans="1:13">
      <c r="C32" s="581" t="s">
        <v>1017</v>
      </c>
      <c r="D32" s="581"/>
      <c r="E32" s="581"/>
      <c r="F32" s="581"/>
      <c r="G32" s="581"/>
      <c r="H32" s="581"/>
      <c r="I32" s="581" t="s">
        <v>1018</v>
      </c>
      <c r="J32" s="581"/>
      <c r="K32" s="581"/>
      <c r="L32" s="581"/>
      <c r="M32" s="581"/>
    </row>
    <row r="33" spans="3:13" ht="51.95" customHeight="1">
      <c r="C33" s="581"/>
      <c r="D33" s="581"/>
      <c r="E33" s="581"/>
      <c r="F33" s="581"/>
      <c r="G33" s="581"/>
      <c r="H33" s="581"/>
      <c r="I33" s="581"/>
      <c r="J33" s="581"/>
      <c r="K33" s="581"/>
      <c r="L33" s="581"/>
      <c r="M33" s="581"/>
    </row>
    <row r="34" spans="3:13">
      <c r="C34" s="581" t="s">
        <v>1019</v>
      </c>
      <c r="D34" s="581"/>
      <c r="E34" s="581"/>
      <c r="F34" s="581"/>
      <c r="G34" s="581"/>
      <c r="H34" s="581"/>
      <c r="I34" s="581" t="s">
        <v>1020</v>
      </c>
      <c r="J34" s="581"/>
      <c r="K34" s="581"/>
      <c r="L34" s="581"/>
      <c r="M34" s="581"/>
    </row>
    <row r="35" spans="3:13" ht="63" customHeight="1">
      <c r="C35" s="581"/>
      <c r="D35" s="581"/>
      <c r="E35" s="581"/>
      <c r="F35" s="581"/>
      <c r="G35" s="581"/>
      <c r="H35" s="581"/>
      <c r="I35" s="581"/>
      <c r="J35" s="581"/>
      <c r="K35" s="581"/>
      <c r="L35" s="581"/>
      <c r="M35" s="581"/>
    </row>
    <row r="36" spans="3:13" ht="14.45" customHeight="1">
      <c r="C36" s="581" t="s">
        <v>1021</v>
      </c>
      <c r="D36" s="581"/>
      <c r="E36" s="581"/>
      <c r="F36" s="581"/>
      <c r="G36" s="581"/>
      <c r="H36" s="581"/>
      <c r="I36" s="587" t="s">
        <v>1022</v>
      </c>
      <c r="J36" s="588"/>
      <c r="K36" s="588"/>
      <c r="L36" s="588"/>
      <c r="M36" s="589"/>
    </row>
    <row r="37" spans="3:13" ht="24.95" customHeight="1">
      <c r="C37" s="581"/>
      <c r="D37" s="581"/>
      <c r="E37" s="581"/>
      <c r="F37" s="581"/>
      <c r="G37" s="581"/>
      <c r="H37" s="581"/>
      <c r="I37" s="590"/>
      <c r="J37" s="591"/>
      <c r="K37" s="591"/>
      <c r="L37" s="591"/>
      <c r="M37" s="592"/>
    </row>
    <row r="38" spans="3:13" ht="66.75" customHeight="1">
      <c r="C38" s="581" t="s">
        <v>1023</v>
      </c>
      <c r="D38" s="581"/>
      <c r="E38" s="581"/>
      <c r="F38" s="581"/>
      <c r="G38" s="581"/>
      <c r="H38" s="581"/>
      <c r="I38" s="582" t="s">
        <v>1024</v>
      </c>
      <c r="J38" s="582"/>
      <c r="K38" s="582"/>
      <c r="L38" s="582"/>
      <c r="M38" s="582"/>
    </row>
    <row r="41" spans="3:13" ht="18.600000000000001">
      <c r="C41" s="579" t="s">
        <v>1011</v>
      </c>
      <c r="D41" s="579"/>
      <c r="E41" s="579"/>
      <c r="F41" s="579"/>
      <c r="G41" s="579"/>
      <c r="H41" s="579"/>
      <c r="I41" s="579" t="s">
        <v>1025</v>
      </c>
      <c r="J41" s="579"/>
      <c r="K41" s="579"/>
      <c r="L41" s="579"/>
      <c r="M41" s="579"/>
    </row>
    <row r="42" spans="3:13" ht="18.600000000000001">
      <c r="C42" s="584" t="s">
        <v>1013</v>
      </c>
      <c r="D42" s="585"/>
      <c r="E42" s="585"/>
      <c r="F42" s="585"/>
      <c r="G42" s="585"/>
      <c r="H42" s="586"/>
      <c r="I42" s="581">
        <v>0.10299999999999999</v>
      </c>
      <c r="J42" s="581"/>
      <c r="K42" s="581"/>
      <c r="L42" s="581"/>
      <c r="M42" s="581"/>
    </row>
    <row r="43" spans="3:13" ht="50.45" customHeight="1">
      <c r="C43" s="584" t="s">
        <v>1015</v>
      </c>
      <c r="D43" s="585"/>
      <c r="E43" s="585"/>
      <c r="F43" s="585"/>
      <c r="G43" s="585"/>
      <c r="H43" s="586"/>
      <c r="I43" s="581" t="s">
        <v>1026</v>
      </c>
      <c r="J43" s="581"/>
      <c r="K43" s="581"/>
      <c r="L43" s="581"/>
      <c r="M43" s="581"/>
    </row>
    <row r="44" spans="3:13" ht="15" customHeight="1">
      <c r="C44" s="581" t="s">
        <v>1017</v>
      </c>
      <c r="D44" s="581"/>
      <c r="E44" s="581"/>
      <c r="F44" s="581"/>
      <c r="G44" s="581"/>
      <c r="H44" s="581"/>
      <c r="I44" s="581" t="s">
        <v>1027</v>
      </c>
      <c r="J44" s="581"/>
      <c r="K44" s="581"/>
      <c r="L44" s="581"/>
      <c r="M44" s="581"/>
    </row>
    <row r="45" spans="3:13" ht="200.45" customHeight="1">
      <c r="C45" s="581"/>
      <c r="D45" s="581"/>
      <c r="E45" s="581"/>
      <c r="F45" s="581"/>
      <c r="G45" s="581"/>
      <c r="H45" s="581"/>
      <c r="I45" s="581"/>
      <c r="J45" s="581"/>
      <c r="K45" s="581"/>
      <c r="L45" s="581"/>
      <c r="M45" s="581"/>
    </row>
    <row r="46" spans="3:13">
      <c r="C46" s="581" t="s">
        <v>1019</v>
      </c>
      <c r="D46" s="581"/>
      <c r="E46" s="581"/>
      <c r="F46" s="581"/>
      <c r="G46" s="581"/>
      <c r="H46" s="581"/>
      <c r="I46" s="581" t="s">
        <v>1028</v>
      </c>
      <c r="J46" s="581"/>
      <c r="K46" s="581"/>
      <c r="L46" s="581"/>
      <c r="M46" s="581"/>
    </row>
    <row r="47" spans="3:13" ht="45" customHeight="1">
      <c r="C47" s="581"/>
      <c r="D47" s="581"/>
      <c r="E47" s="581"/>
      <c r="F47" s="581"/>
      <c r="G47" s="581"/>
      <c r="H47" s="581"/>
      <c r="I47" s="581"/>
      <c r="J47" s="581"/>
      <c r="K47" s="581"/>
      <c r="L47" s="581"/>
      <c r="M47" s="581"/>
    </row>
    <row r="48" spans="3:13">
      <c r="C48" s="581" t="s">
        <v>1021</v>
      </c>
      <c r="D48" s="581"/>
      <c r="E48" s="581"/>
      <c r="F48" s="581"/>
      <c r="G48" s="581"/>
      <c r="H48" s="581"/>
      <c r="I48" s="587" t="s">
        <v>1029</v>
      </c>
      <c r="J48" s="588"/>
      <c r="K48" s="588"/>
      <c r="L48" s="588"/>
      <c r="M48" s="589"/>
    </row>
    <row r="49" spans="3:13" ht="32.1" customHeight="1">
      <c r="C49" s="581"/>
      <c r="D49" s="581"/>
      <c r="E49" s="581"/>
      <c r="F49" s="581"/>
      <c r="G49" s="581"/>
      <c r="H49" s="581"/>
      <c r="I49" s="590"/>
      <c r="J49" s="591"/>
      <c r="K49" s="591"/>
      <c r="L49" s="591"/>
      <c r="M49" s="592"/>
    </row>
    <row r="50" spans="3:13" ht="72.599999999999994" customHeight="1">
      <c r="C50" s="581" t="s">
        <v>1023</v>
      </c>
      <c r="D50" s="581"/>
      <c r="E50" s="581"/>
      <c r="F50" s="581"/>
      <c r="G50" s="581"/>
      <c r="H50" s="581"/>
      <c r="I50" s="582" t="s">
        <v>1030</v>
      </c>
      <c r="J50" s="582"/>
      <c r="K50" s="582"/>
      <c r="L50" s="582"/>
      <c r="M50" s="582"/>
    </row>
    <row r="52" spans="3:13" ht="21">
      <c r="C52" s="580" t="s">
        <v>1031</v>
      </c>
      <c r="D52" s="580"/>
      <c r="E52" s="580"/>
      <c r="F52" s="580"/>
      <c r="G52" s="580"/>
      <c r="H52" s="580"/>
      <c r="I52" s="580"/>
      <c r="J52" s="580"/>
      <c r="K52" s="580"/>
      <c r="L52" s="580"/>
      <c r="M52" s="580"/>
    </row>
    <row r="54" spans="3:13" ht="36" customHeight="1" thickBot="1">
      <c r="C54" s="506" t="s">
        <v>1032</v>
      </c>
      <c r="D54" s="506"/>
      <c r="E54" s="506"/>
      <c r="F54" s="506"/>
      <c r="G54" s="506"/>
      <c r="H54" s="506"/>
      <c r="I54" s="506"/>
      <c r="J54" s="506"/>
      <c r="K54" s="506"/>
      <c r="L54" s="506"/>
      <c r="M54" s="506"/>
    </row>
    <row r="56" spans="3:13" ht="18.600000000000001">
      <c r="C56" s="593" t="s">
        <v>1033</v>
      </c>
      <c r="D56" s="593"/>
      <c r="E56" s="593"/>
      <c r="F56" s="593"/>
      <c r="G56" s="593"/>
      <c r="H56" s="593"/>
      <c r="I56" s="593" t="s">
        <v>1034</v>
      </c>
      <c r="J56" s="593"/>
      <c r="K56" s="593"/>
      <c r="L56" s="593"/>
      <c r="M56" s="593"/>
    </row>
    <row r="57" spans="3:13" ht="18.600000000000001">
      <c r="C57" s="594" t="s">
        <v>1035</v>
      </c>
      <c r="D57" s="594"/>
      <c r="E57" s="594"/>
      <c r="F57" s="594"/>
      <c r="G57" s="594"/>
      <c r="H57" s="594"/>
      <c r="I57" s="594" t="s">
        <v>434</v>
      </c>
      <c r="J57" s="594"/>
      <c r="K57" s="594"/>
      <c r="L57" s="594"/>
      <c r="M57" s="594"/>
    </row>
    <row r="58" spans="3:13" ht="18.600000000000001">
      <c r="C58" s="594" t="s">
        <v>1036</v>
      </c>
      <c r="D58" s="594"/>
      <c r="E58" s="594"/>
      <c r="F58" s="594"/>
      <c r="G58" s="594"/>
      <c r="H58" s="594"/>
      <c r="I58" s="594" t="s">
        <v>1037</v>
      </c>
      <c r="J58" s="594"/>
      <c r="K58" s="594"/>
      <c r="L58" s="594"/>
      <c r="M58" s="594"/>
    </row>
    <row r="59" spans="3:13" ht="39" customHeight="1">
      <c r="C59" s="594" t="s">
        <v>1038</v>
      </c>
      <c r="D59" s="594"/>
      <c r="E59" s="594"/>
      <c r="F59" s="594"/>
      <c r="G59" s="594"/>
      <c r="H59" s="594"/>
      <c r="I59" s="594" t="s">
        <v>434</v>
      </c>
      <c r="J59" s="594"/>
      <c r="K59" s="594"/>
      <c r="L59" s="594"/>
      <c r="M59" s="594"/>
    </row>
    <row r="60" spans="3:13" ht="18.600000000000001">
      <c r="C60" s="594" t="s">
        <v>1039</v>
      </c>
      <c r="D60" s="594"/>
      <c r="E60" s="594"/>
      <c r="F60" s="594"/>
      <c r="G60" s="594"/>
      <c r="H60" s="594"/>
      <c r="I60" s="594" t="s">
        <v>1040</v>
      </c>
      <c r="J60" s="594"/>
      <c r="K60" s="594"/>
      <c r="L60" s="594"/>
      <c r="M60" s="594"/>
    </row>
    <row r="61" spans="3:13" ht="35.1" customHeight="1">
      <c r="C61" s="594" t="s">
        <v>1041</v>
      </c>
      <c r="D61" s="594"/>
      <c r="E61" s="594"/>
      <c r="F61" s="594"/>
      <c r="G61" s="594"/>
      <c r="H61" s="594"/>
      <c r="I61" s="594" t="s">
        <v>434</v>
      </c>
      <c r="J61" s="594"/>
      <c r="K61" s="594"/>
      <c r="L61" s="594"/>
      <c r="M61" s="594"/>
    </row>
    <row r="63" spans="3:13">
      <c r="C63" s="515" t="s">
        <v>1042</v>
      </c>
      <c r="D63" s="515"/>
      <c r="E63" s="515"/>
      <c r="F63" s="515"/>
      <c r="G63" s="515"/>
      <c r="H63" s="515"/>
      <c r="I63" s="515"/>
      <c r="J63" s="515"/>
      <c r="K63" s="515"/>
      <c r="L63" s="515"/>
      <c r="M63" s="515"/>
    </row>
    <row r="64" spans="3:13">
      <c r="C64" s="515"/>
      <c r="D64" s="515"/>
      <c r="E64" s="515"/>
      <c r="F64" s="515"/>
      <c r="G64" s="515"/>
      <c r="H64" s="515"/>
      <c r="I64" s="515"/>
      <c r="J64" s="515"/>
      <c r="K64" s="515"/>
      <c r="L64" s="515"/>
      <c r="M64" s="515"/>
    </row>
    <row r="65" spans="3:13" ht="36.950000000000003" customHeight="1">
      <c r="C65" s="515"/>
      <c r="D65" s="515"/>
      <c r="E65" s="515"/>
      <c r="F65" s="515"/>
      <c r="G65" s="515"/>
      <c r="H65" s="515"/>
      <c r="I65" s="515"/>
      <c r="J65" s="515"/>
      <c r="K65" s="515"/>
      <c r="L65" s="515"/>
      <c r="M65" s="515"/>
    </row>
    <row r="69" spans="3:13" ht="53.45" customHeight="1"/>
    <row r="71" spans="3:13" ht="27" customHeight="1"/>
    <row r="76" spans="3:13" ht="39.6" customHeight="1"/>
    <row r="79" spans="3:13" ht="14.45" customHeight="1"/>
    <row r="80" spans="3:13" ht="41.45" customHeight="1"/>
    <row r="90" ht="29.45" customHeight="1"/>
    <row r="91" ht="26.45" customHeight="1"/>
    <row r="93" ht="18.95" customHeight="1"/>
    <row r="96" ht="12.6" customHeight="1"/>
    <row r="100" ht="14.45" customHeight="1"/>
    <row r="103" ht="87.95" customHeight="1"/>
    <row r="108" ht="84.6" customHeight="1"/>
    <row r="109" ht="18.600000000000001" customHeight="1"/>
    <row r="110" ht="18.95" customHeight="1"/>
    <row r="111" ht="18.600000000000001" customHeight="1"/>
    <row r="112" ht="18.600000000000001" customHeight="1"/>
    <row r="113" ht="18.600000000000001" customHeight="1"/>
    <row r="115" ht="18.600000000000001" customHeight="1"/>
    <row r="116" ht="18.600000000000001" customHeight="1"/>
    <row r="118" ht="18.600000000000001" customHeight="1"/>
    <row r="119" ht="18.600000000000001" customHeight="1"/>
    <row r="120" ht="21" customHeight="1"/>
    <row r="122" ht="18.600000000000001" customHeight="1"/>
    <row r="124" ht="18.600000000000001" customHeight="1"/>
    <row r="128" ht="15.95" customHeight="1"/>
    <row r="129" ht="18.600000000000001" customHeight="1"/>
    <row r="131" ht="18.600000000000001" customHeight="1"/>
    <row r="132" ht="18.600000000000001" customHeight="1"/>
    <row r="133" ht="18.600000000000001" customHeight="1"/>
    <row r="134" ht="18.600000000000001" customHeight="1"/>
  </sheetData>
  <mergeCells count="65">
    <mergeCell ref="C63:M65"/>
    <mergeCell ref="C52:M52"/>
    <mergeCell ref="C54:M54"/>
    <mergeCell ref="C56:H56"/>
    <mergeCell ref="C57:H57"/>
    <mergeCell ref="C58:H58"/>
    <mergeCell ref="C59:H59"/>
    <mergeCell ref="I56:M56"/>
    <mergeCell ref="I57:M57"/>
    <mergeCell ref="I58:M58"/>
    <mergeCell ref="I59:M59"/>
    <mergeCell ref="C60:H60"/>
    <mergeCell ref="C61:H61"/>
    <mergeCell ref="I60:M60"/>
    <mergeCell ref="I61:M61"/>
    <mergeCell ref="C46:H47"/>
    <mergeCell ref="I46:M47"/>
    <mergeCell ref="C48:H49"/>
    <mergeCell ref="I48:M49"/>
    <mergeCell ref="C50:H50"/>
    <mergeCell ref="I50:M50"/>
    <mergeCell ref="C42:H42"/>
    <mergeCell ref="I42:M42"/>
    <mergeCell ref="C43:H43"/>
    <mergeCell ref="I43:M43"/>
    <mergeCell ref="C44:H45"/>
    <mergeCell ref="I44:M45"/>
    <mergeCell ref="C34:H35"/>
    <mergeCell ref="I34:M35"/>
    <mergeCell ref="C36:H37"/>
    <mergeCell ref="I36:M37"/>
    <mergeCell ref="I38:M38"/>
    <mergeCell ref="C38:H38"/>
    <mergeCell ref="I31:M31"/>
    <mergeCell ref="C32:H33"/>
    <mergeCell ref="I32:M33"/>
    <mergeCell ref="C30:H30"/>
    <mergeCell ref="C31:H31"/>
    <mergeCell ref="C22:M22"/>
    <mergeCell ref="C24:M25"/>
    <mergeCell ref="C29:H29"/>
    <mergeCell ref="I29:M29"/>
    <mergeCell ref="I30:M30"/>
    <mergeCell ref="C18:H18"/>
    <mergeCell ref="C19:H19"/>
    <mergeCell ref="C20:H20"/>
    <mergeCell ref="I18:M18"/>
    <mergeCell ref="I19:M19"/>
    <mergeCell ref="I20:M20"/>
    <mergeCell ref="C41:H41"/>
    <mergeCell ref="I41:M41"/>
    <mergeCell ref="C7:M7"/>
    <mergeCell ref="C5:M5"/>
    <mergeCell ref="C9:H9"/>
    <mergeCell ref="I9:M9"/>
    <mergeCell ref="C10:H11"/>
    <mergeCell ref="C12:H13"/>
    <mergeCell ref="I10:M10"/>
    <mergeCell ref="I11:M11"/>
    <mergeCell ref="I12:M13"/>
    <mergeCell ref="I14:M15"/>
    <mergeCell ref="I16:M17"/>
    <mergeCell ref="C27:M27"/>
    <mergeCell ref="C14:H15"/>
    <mergeCell ref="C16:H17"/>
  </mergeCells>
  <hyperlinks>
    <hyperlink ref="A4" location="'ÍNDICE REMISSIVO'!A1" display="Índice" xr:uid="{48CAC782-D54C-414C-8E33-5B90C4991851}"/>
    <hyperlink ref="F1" location="ÍNDICE!A1" display="Índice" xr:uid="{2CDF079E-795C-44B9-9A6D-E74CB32FF4D2}"/>
    <hyperlink ref="G1" location="'TEMAS MATERIAIS'!A1" display="Temas materiais" xr:uid="{D2EED691-0502-491C-A216-D67C6E330EC6}"/>
    <hyperlink ref="H1" location="AMBIENTAL!A1" display="Ambiental" xr:uid="{36C92B33-FC9D-4BA5-8D72-C4817AAE1B24}"/>
    <hyperlink ref="I1" location="ECONÔMICO!A1" display="Econômico " xr:uid="{311EF93E-C3A3-4D5B-87B8-9386F1D4CF2B}"/>
    <hyperlink ref="J1" location="GOVERNANÇA!A1" display="Governança " xr:uid="{F135F270-19B0-44F7-8E3D-B7728DE93B26}"/>
    <hyperlink ref="L1" location="GRI!A1" display="GRI" xr:uid="{3862A410-3B41-460B-8C1F-DEBCF504AF65}"/>
    <hyperlink ref="M1" location="SASB!A1" display="SASB" xr:uid="{23CEEF54-B026-47C0-8098-677447BDEED5}"/>
    <hyperlink ref="K1" location="SOCIAL!A1" display="Social " xr:uid="{0E12A66A-8C3F-43A9-8B05-91CBCB872318}"/>
  </hyperlinks>
  <pageMargins left="0.511811024" right="0.511811024" top="0.78740157499999996" bottom="0.78740157499999996" header="0.31496062000000002" footer="0.31496062000000002"/>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532EB-371C-4377-9CD1-FEBE544105FF}">
  <sheetPr>
    <tabColor rgb="FF0070C0"/>
  </sheetPr>
  <dimension ref="A1:S254"/>
  <sheetViews>
    <sheetView showGridLines="0" tabSelected="1" topLeftCell="A145" zoomScale="70" zoomScaleNormal="70" workbookViewId="0">
      <selection activeCell="N169" sqref="N169"/>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1043</v>
      </c>
      <c r="S3" s="21"/>
    </row>
    <row r="4" spans="1:19" ht="21">
      <c r="A4" s="5" t="s">
        <v>0</v>
      </c>
      <c r="B4" s="6">
        <v>3</v>
      </c>
      <c r="C4" s="4"/>
    </row>
    <row r="5" spans="1:19" ht="21">
      <c r="A5" s="5"/>
      <c r="B5" s="6"/>
      <c r="C5" s="13" t="s">
        <v>1044</v>
      </c>
      <c r="D5" s="10"/>
      <c r="E5" s="10"/>
      <c r="F5" s="10"/>
      <c r="G5" s="10"/>
      <c r="H5" s="10"/>
      <c r="I5" s="10"/>
      <c r="J5" s="10"/>
      <c r="K5" s="10"/>
      <c r="L5" s="10"/>
      <c r="M5" s="10"/>
    </row>
    <row r="6" spans="1:19" ht="18.600000000000001">
      <c r="A6" s="5"/>
      <c r="B6" s="6"/>
      <c r="C6" s="135"/>
    </row>
    <row r="7" spans="1:19" ht="21.6" thickBot="1">
      <c r="A7" s="134"/>
      <c r="B7" s="6"/>
      <c r="C7" s="560" t="s">
        <v>1045</v>
      </c>
      <c r="D7" s="560"/>
      <c r="E7" s="560"/>
      <c r="F7" s="560"/>
      <c r="G7" s="560"/>
      <c r="H7" s="415">
        <v>2019</v>
      </c>
      <c r="I7" s="415">
        <v>2020</v>
      </c>
      <c r="J7" s="415">
        <v>2021</v>
      </c>
      <c r="K7" s="415">
        <v>2022</v>
      </c>
      <c r="L7" s="415">
        <v>2023</v>
      </c>
      <c r="M7" s="415">
        <v>2024</v>
      </c>
      <c r="Q7" s="80"/>
      <c r="R7" s="80"/>
      <c r="S7" s="80"/>
    </row>
    <row r="8" spans="1:19" ht="18.600000000000001" customHeight="1">
      <c r="A8" s="5"/>
      <c r="B8" s="6"/>
      <c r="C8" s="386"/>
      <c r="D8" s="386"/>
      <c r="E8" s="386"/>
      <c r="F8" s="386"/>
      <c r="G8" s="386"/>
      <c r="H8" s="386"/>
      <c r="I8" s="386"/>
      <c r="J8" s="386"/>
      <c r="K8" s="386"/>
      <c r="L8" s="386"/>
      <c r="M8" s="386"/>
    </row>
    <row r="9" spans="1:19" ht="18.600000000000001" customHeight="1">
      <c r="A9" s="5"/>
      <c r="C9" s="563" t="s">
        <v>1046</v>
      </c>
      <c r="D9" s="563"/>
      <c r="E9" s="563"/>
      <c r="F9" s="563"/>
      <c r="G9" s="563"/>
      <c r="H9" s="323">
        <v>9750861.9399999995</v>
      </c>
      <c r="I9" s="323">
        <v>10021190.981915627</v>
      </c>
      <c r="J9" s="323">
        <v>9987076.401659904</v>
      </c>
      <c r="K9" s="323">
        <v>10104170.368125604</v>
      </c>
      <c r="L9" s="323">
        <v>9323773.2094280105</v>
      </c>
      <c r="M9" s="323">
        <v>9208346</v>
      </c>
    </row>
    <row r="10" spans="1:19" ht="18.600000000000001" customHeight="1">
      <c r="A10" s="5"/>
      <c r="C10" s="416"/>
      <c r="D10" s="416"/>
      <c r="E10" s="416"/>
      <c r="F10" s="416"/>
      <c r="G10" s="416"/>
      <c r="H10" s="323"/>
      <c r="I10" s="323"/>
      <c r="J10" s="323"/>
      <c r="K10" s="323"/>
      <c r="L10" s="323"/>
      <c r="M10" s="323"/>
    </row>
    <row r="11" spans="1:19" ht="18.600000000000001" customHeight="1" thickBot="1">
      <c r="A11" s="5"/>
      <c r="C11" s="560" t="s">
        <v>1047</v>
      </c>
      <c r="D11" s="560"/>
      <c r="E11" s="560"/>
      <c r="F11" s="560"/>
      <c r="G11" s="560"/>
      <c r="H11" s="415">
        <v>2019</v>
      </c>
      <c r="I11" s="415">
        <v>2020</v>
      </c>
      <c r="J11" s="415">
        <v>2021</v>
      </c>
      <c r="K11" s="415">
        <v>2022</v>
      </c>
      <c r="L11" s="415">
        <v>2023</v>
      </c>
      <c r="M11" s="415">
        <v>2024</v>
      </c>
    </row>
    <row r="12" spans="1:19" ht="18.600000000000001" customHeight="1">
      <c r="A12" s="5"/>
      <c r="C12" s="386"/>
      <c r="D12" s="386"/>
      <c r="E12" s="386"/>
      <c r="F12" s="386"/>
      <c r="G12" s="386"/>
      <c r="H12" s="386"/>
      <c r="I12" s="386"/>
      <c r="J12" s="386"/>
      <c r="K12" s="386"/>
      <c r="L12" s="386"/>
      <c r="M12" s="386"/>
    </row>
    <row r="13" spans="1:19" ht="18.600000000000001" customHeight="1">
      <c r="A13" s="5"/>
      <c r="C13" s="563" t="s">
        <v>1048</v>
      </c>
      <c r="D13" s="563"/>
      <c r="E13" s="563"/>
      <c r="F13" s="563"/>
      <c r="G13" s="563"/>
      <c r="H13" s="323" t="s">
        <v>1049</v>
      </c>
      <c r="I13" s="323" t="s">
        <v>1049</v>
      </c>
      <c r="J13" s="323" t="s">
        <v>1049</v>
      </c>
      <c r="K13" s="419" t="s">
        <v>1049</v>
      </c>
      <c r="L13" s="419" t="s">
        <v>1049</v>
      </c>
      <c r="M13" s="419" t="s">
        <v>1049</v>
      </c>
    </row>
    <row r="14" spans="1:19" ht="18.600000000000001" customHeight="1">
      <c r="A14" s="5"/>
      <c r="C14" s="416"/>
      <c r="D14" s="416"/>
      <c r="E14" s="416"/>
      <c r="F14" s="416"/>
      <c r="G14" s="416"/>
      <c r="H14" s="323"/>
      <c r="I14" s="323"/>
      <c r="J14" s="323"/>
      <c r="K14" s="323"/>
      <c r="L14" s="323"/>
      <c r="M14" s="323"/>
    </row>
    <row r="15" spans="1:19" ht="18.600000000000001" customHeight="1" thickBot="1">
      <c r="A15" s="5"/>
      <c r="C15" s="560" t="s">
        <v>1050</v>
      </c>
      <c r="D15" s="560"/>
      <c r="E15" s="560"/>
      <c r="F15" s="560"/>
      <c r="G15" s="560"/>
      <c r="H15" s="415">
        <v>2019</v>
      </c>
      <c r="I15" s="415">
        <v>2020</v>
      </c>
      <c r="J15" s="415">
        <v>2021</v>
      </c>
      <c r="K15" s="415">
        <v>2022</v>
      </c>
      <c r="L15" s="415">
        <v>2023</v>
      </c>
      <c r="M15" s="415">
        <v>2024</v>
      </c>
    </row>
    <row r="16" spans="1:19" ht="18.600000000000001" customHeight="1">
      <c r="A16" s="5"/>
      <c r="C16" s="386"/>
      <c r="D16" s="386"/>
      <c r="E16" s="386"/>
      <c r="F16" s="386"/>
      <c r="G16" s="386"/>
      <c r="H16" s="386"/>
      <c r="I16" s="386"/>
      <c r="J16" s="386"/>
      <c r="K16" s="386"/>
      <c r="L16" s="386"/>
      <c r="M16" s="386"/>
    </row>
    <row r="17" spans="1:13" ht="18.600000000000001" customHeight="1">
      <c r="A17" s="5"/>
      <c r="C17" s="563" t="s">
        <v>1051</v>
      </c>
      <c r="D17" s="563"/>
      <c r="E17" s="563"/>
      <c r="F17" s="563"/>
      <c r="G17" s="563"/>
      <c r="H17" s="323" t="s">
        <v>612</v>
      </c>
      <c r="I17" s="323" t="s">
        <v>612</v>
      </c>
      <c r="J17" s="323" t="s">
        <v>612</v>
      </c>
      <c r="K17" s="425">
        <v>972.39544499956764</v>
      </c>
      <c r="L17" s="323">
        <v>8040.0107338024582</v>
      </c>
      <c r="M17" s="323">
        <v>4857</v>
      </c>
    </row>
    <row r="18" spans="1:13" ht="18.600000000000001" customHeight="1">
      <c r="A18" s="5"/>
      <c r="C18" s="416"/>
      <c r="D18" s="416"/>
      <c r="E18" s="416"/>
      <c r="F18" s="416"/>
      <c r="G18" s="416"/>
      <c r="H18" s="323"/>
      <c r="I18" s="323"/>
      <c r="J18" s="323"/>
      <c r="K18" s="419"/>
      <c r="L18" s="419"/>
      <c r="M18" s="419"/>
    </row>
    <row r="19" spans="1:13" ht="18.600000000000001" customHeight="1" thickBot="1">
      <c r="A19" s="5"/>
      <c r="C19" s="560" t="s">
        <v>1052</v>
      </c>
      <c r="D19" s="560"/>
      <c r="E19" s="560"/>
      <c r="F19" s="560"/>
      <c r="G19" s="560"/>
      <c r="H19" s="415"/>
      <c r="I19" s="415"/>
      <c r="J19" s="415"/>
      <c r="K19" s="415"/>
      <c r="L19" s="415"/>
      <c r="M19" s="415"/>
    </row>
    <row r="20" spans="1:13" ht="18.600000000000001" customHeight="1">
      <c r="A20" s="5"/>
      <c r="C20" s="386"/>
      <c r="D20" s="386"/>
      <c r="E20" s="386"/>
      <c r="F20" s="386"/>
      <c r="G20" s="386"/>
      <c r="H20" s="386"/>
      <c r="I20" s="386"/>
      <c r="J20" s="386"/>
      <c r="K20" s="386"/>
      <c r="L20" s="386"/>
      <c r="M20" s="386"/>
    </row>
    <row r="21" spans="1:13" ht="18.600000000000001" customHeight="1">
      <c r="A21" s="5"/>
      <c r="C21" s="567" t="s">
        <v>1053</v>
      </c>
      <c r="D21" s="567"/>
      <c r="E21" s="567"/>
      <c r="F21" s="567"/>
      <c r="G21" s="567"/>
      <c r="H21" s="567"/>
      <c r="I21" s="567"/>
      <c r="J21" s="567"/>
      <c r="K21" s="567"/>
      <c r="L21" s="567"/>
      <c r="M21" s="567"/>
    </row>
    <row r="22" spans="1:13" ht="18.600000000000001" customHeight="1">
      <c r="A22" s="5"/>
      <c r="C22" s="567" t="s">
        <v>1054</v>
      </c>
      <c r="D22" s="567"/>
      <c r="E22" s="567"/>
      <c r="F22" s="567"/>
      <c r="G22" s="567"/>
      <c r="H22" s="567"/>
      <c r="I22" s="567"/>
      <c r="J22" s="567"/>
      <c r="K22" s="567"/>
      <c r="L22" s="567"/>
      <c r="M22" s="567"/>
    </row>
    <row r="23" spans="1:13" ht="18.600000000000001" customHeight="1">
      <c r="A23" s="5"/>
      <c r="C23" s="567"/>
      <c r="D23" s="567"/>
      <c r="E23" s="567"/>
      <c r="F23" s="567"/>
      <c r="G23" s="567"/>
      <c r="H23" s="567"/>
      <c r="I23" s="567"/>
      <c r="J23" s="567"/>
      <c r="K23" s="567"/>
      <c r="L23" s="567"/>
      <c r="M23" s="567"/>
    </row>
    <row r="24" spans="1:13" ht="18.600000000000001" customHeight="1">
      <c r="A24" s="5"/>
      <c r="C24" s="416"/>
      <c r="D24" s="416"/>
      <c r="E24" s="416"/>
      <c r="F24" s="416"/>
      <c r="G24" s="416"/>
      <c r="H24" s="323"/>
      <c r="I24" s="323"/>
      <c r="J24" s="323"/>
      <c r="K24" s="419"/>
      <c r="L24" s="419"/>
      <c r="M24" s="323"/>
    </row>
    <row r="25" spans="1:13" ht="18.600000000000001" customHeight="1" thickBot="1">
      <c r="A25" s="5"/>
      <c r="C25" s="560" t="s">
        <v>1055</v>
      </c>
      <c r="D25" s="560"/>
      <c r="E25" s="560"/>
      <c r="F25" s="560"/>
      <c r="G25" s="560"/>
      <c r="H25" s="415"/>
      <c r="I25" s="415"/>
      <c r="J25" s="415"/>
      <c r="K25" s="415"/>
      <c r="L25" s="415"/>
      <c r="M25" s="415"/>
    </row>
    <row r="26" spans="1:13" ht="18.600000000000001" customHeight="1">
      <c r="A26" s="5"/>
      <c r="C26" s="422"/>
      <c r="D26" s="422"/>
      <c r="E26" s="422"/>
      <c r="F26" s="422"/>
      <c r="G26" s="422"/>
      <c r="H26" s="424"/>
      <c r="I26" s="424"/>
      <c r="J26" s="424"/>
      <c r="K26" s="424"/>
      <c r="L26" s="424"/>
      <c r="M26" s="424"/>
    </row>
    <row r="27" spans="1:13" ht="42" customHeight="1">
      <c r="A27" s="5"/>
      <c r="C27" s="567" t="s">
        <v>1056</v>
      </c>
      <c r="D27" s="567"/>
      <c r="E27" s="567"/>
      <c r="F27" s="567"/>
      <c r="G27" s="567"/>
      <c r="H27" s="567"/>
      <c r="I27" s="567"/>
      <c r="J27" s="567"/>
      <c r="K27" s="567"/>
      <c r="L27" s="567"/>
      <c r="M27" s="567"/>
    </row>
    <row r="28" spans="1:13" ht="18.600000000000001">
      <c r="A28" s="5"/>
      <c r="C28" s="416"/>
      <c r="D28" s="416"/>
      <c r="E28" s="416"/>
      <c r="F28" s="416"/>
      <c r="G28" s="416"/>
      <c r="H28" s="416"/>
      <c r="I28" s="416"/>
      <c r="J28" s="416"/>
      <c r="K28" s="416"/>
      <c r="L28" s="416"/>
      <c r="M28" s="416"/>
    </row>
    <row r="29" spans="1:13" ht="21.6" thickBot="1">
      <c r="A29" s="5"/>
      <c r="C29" s="560" t="s">
        <v>1057</v>
      </c>
      <c r="D29" s="560"/>
      <c r="E29" s="560"/>
      <c r="F29" s="560"/>
      <c r="G29" s="560"/>
      <c r="H29" s="415"/>
      <c r="I29" s="415"/>
      <c r="J29" s="415"/>
      <c r="K29" s="415"/>
      <c r="L29" s="415"/>
      <c r="M29" s="415"/>
    </row>
    <row r="30" spans="1:13" ht="21">
      <c r="A30" s="5"/>
      <c r="C30" s="422"/>
      <c r="D30" s="422"/>
      <c r="E30" s="422"/>
      <c r="F30" s="422"/>
      <c r="G30" s="422"/>
      <c r="H30" s="424"/>
      <c r="I30" s="424"/>
      <c r="J30" s="424"/>
      <c r="K30" s="424"/>
      <c r="L30" s="424"/>
      <c r="M30" s="424"/>
    </row>
    <row r="31" spans="1:13" ht="18.600000000000001" customHeight="1">
      <c r="A31" s="5"/>
      <c r="C31" s="567" t="s">
        <v>1058</v>
      </c>
      <c r="D31" s="567"/>
      <c r="E31" s="567"/>
      <c r="F31" s="567"/>
      <c r="G31" s="567"/>
      <c r="H31" s="567"/>
      <c r="I31" s="567"/>
      <c r="J31" s="567"/>
      <c r="K31" s="567"/>
      <c r="L31" s="567"/>
      <c r="M31" s="567"/>
    </row>
    <row r="32" spans="1:13" ht="18.600000000000001" customHeight="1">
      <c r="A32" s="5"/>
      <c r="C32" s="416"/>
      <c r="D32" s="416"/>
      <c r="E32" s="416"/>
      <c r="F32" s="416"/>
      <c r="G32" s="416"/>
      <c r="H32" s="416"/>
      <c r="I32" s="416"/>
      <c r="J32" s="416"/>
      <c r="K32" s="416"/>
      <c r="L32" s="416"/>
      <c r="M32" s="416"/>
    </row>
    <row r="33" spans="1:14" ht="18.600000000000001" customHeight="1" thickBot="1">
      <c r="A33" s="5"/>
      <c r="C33" s="560" t="s">
        <v>1059</v>
      </c>
      <c r="D33" s="560"/>
      <c r="E33" s="560"/>
      <c r="F33" s="560"/>
      <c r="G33" s="560"/>
      <c r="H33" s="560"/>
      <c r="I33" s="560"/>
      <c r="J33" s="560"/>
      <c r="K33" s="560"/>
      <c r="L33" s="415"/>
      <c r="M33" s="415"/>
    </row>
    <row r="34" spans="1:14" ht="18.600000000000001" customHeight="1">
      <c r="A34" s="5"/>
      <c r="C34" s="422"/>
      <c r="D34" s="422"/>
      <c r="E34" s="422"/>
      <c r="F34" s="422"/>
      <c r="G34" s="422"/>
      <c r="H34" s="424"/>
      <c r="I34" s="424"/>
      <c r="J34" s="424"/>
      <c r="K34" s="424"/>
      <c r="L34" s="424"/>
      <c r="M34" s="424"/>
    </row>
    <row r="35" spans="1:14" ht="75.95" customHeight="1">
      <c r="A35" s="5"/>
      <c r="C35" s="567" t="s">
        <v>1060</v>
      </c>
      <c r="D35" s="567"/>
      <c r="E35" s="567"/>
      <c r="F35" s="567"/>
      <c r="G35" s="567"/>
      <c r="H35" s="567"/>
      <c r="I35" s="567"/>
      <c r="J35" s="567"/>
      <c r="K35" s="567"/>
      <c r="L35" s="567"/>
      <c r="M35" s="567"/>
    </row>
    <row r="36" spans="1:14" ht="18.600000000000001" customHeight="1">
      <c r="A36" s="5"/>
      <c r="C36" s="416"/>
      <c r="D36" s="416"/>
      <c r="E36" s="416"/>
      <c r="F36" s="416"/>
      <c r="G36" s="416"/>
      <c r="H36" s="323"/>
      <c r="I36" s="323"/>
      <c r="J36" s="323"/>
      <c r="K36" s="419"/>
      <c r="L36" s="419"/>
      <c r="M36" s="323"/>
    </row>
    <row r="37" spans="1:14" ht="21">
      <c r="A37" s="5"/>
      <c r="B37" s="6"/>
      <c r="C37" s="13" t="s">
        <v>1061</v>
      </c>
      <c r="D37" s="10"/>
      <c r="E37" s="10"/>
      <c r="F37" s="10"/>
      <c r="G37" s="10"/>
      <c r="H37" s="10"/>
      <c r="I37" s="10"/>
      <c r="J37" s="10"/>
      <c r="K37" s="10"/>
      <c r="L37" s="10"/>
      <c r="M37" s="10"/>
    </row>
    <row r="38" spans="1:14" ht="18.600000000000001" customHeight="1">
      <c r="A38" s="5"/>
      <c r="C38" s="384"/>
      <c r="D38" s="334"/>
      <c r="E38" s="334"/>
      <c r="F38" s="334"/>
      <c r="G38" s="334"/>
      <c r="H38" s="334"/>
      <c r="I38" s="334"/>
      <c r="J38" s="334"/>
      <c r="K38" s="334"/>
      <c r="L38" s="334"/>
      <c r="M38" s="334"/>
    </row>
    <row r="39" spans="1:14" ht="18.600000000000001" customHeight="1" thickBot="1">
      <c r="A39" s="5"/>
      <c r="C39" s="560" t="s">
        <v>1062</v>
      </c>
      <c r="D39" s="560"/>
      <c r="E39" s="560"/>
      <c r="F39" s="560"/>
      <c r="G39" s="560"/>
      <c r="H39" s="415">
        <v>2019</v>
      </c>
      <c r="I39" s="415">
        <v>2020</v>
      </c>
      <c r="J39" s="415">
        <v>2021</v>
      </c>
      <c r="K39" s="415">
        <v>2022</v>
      </c>
      <c r="L39" s="415">
        <v>2023</v>
      </c>
      <c r="M39" s="415">
        <v>2024</v>
      </c>
    </row>
    <row r="40" spans="1:14" ht="18.600000000000001" customHeight="1">
      <c r="A40" s="5"/>
      <c r="C40" s="386"/>
      <c r="D40" s="386"/>
      <c r="E40" s="386"/>
      <c r="F40" s="386"/>
      <c r="G40" s="386"/>
      <c r="H40" s="386"/>
      <c r="I40" s="386"/>
      <c r="J40" s="386"/>
      <c r="K40" s="386"/>
      <c r="L40" s="386"/>
      <c r="M40" s="386"/>
    </row>
    <row r="41" spans="1:14" ht="18.600000000000001" customHeight="1">
      <c r="A41" s="5"/>
      <c r="C41" s="563" t="s">
        <v>1063</v>
      </c>
      <c r="D41" s="563"/>
      <c r="E41" s="563"/>
      <c r="F41" s="563"/>
      <c r="G41" s="563"/>
      <c r="H41" s="323">
        <v>801632</v>
      </c>
      <c r="I41" s="323">
        <v>762568.93372129486</v>
      </c>
      <c r="J41" s="323">
        <v>964142.02692365926</v>
      </c>
      <c r="K41" s="323">
        <v>731735.56292337552</v>
      </c>
      <c r="L41" s="323">
        <v>819864.12031793012</v>
      </c>
      <c r="M41" s="323">
        <v>801849.5</v>
      </c>
    </row>
    <row r="42" spans="1:14" ht="18.600000000000001" customHeight="1">
      <c r="A42" s="5"/>
      <c r="C42" s="416"/>
      <c r="D42" s="416"/>
      <c r="E42" s="416"/>
      <c r="F42" s="416"/>
      <c r="G42" s="416"/>
      <c r="H42" s="323"/>
      <c r="I42" s="323"/>
      <c r="J42" s="323"/>
      <c r="K42" s="323"/>
      <c r="L42" s="323"/>
      <c r="M42" s="323"/>
    </row>
    <row r="43" spans="1:14" ht="18.600000000000001" customHeight="1" thickBot="1">
      <c r="A43" s="5"/>
      <c r="C43" s="560" t="s">
        <v>1064</v>
      </c>
      <c r="D43" s="560"/>
      <c r="E43" s="560"/>
      <c r="F43" s="560"/>
      <c r="G43" s="560"/>
      <c r="H43" s="415">
        <v>2019</v>
      </c>
      <c r="I43" s="415">
        <v>2020</v>
      </c>
      <c r="J43" s="415">
        <v>2021</v>
      </c>
      <c r="K43" s="415">
        <v>2022</v>
      </c>
      <c r="L43" s="415">
        <v>2023</v>
      </c>
      <c r="M43" s="415">
        <v>2024</v>
      </c>
    </row>
    <row r="44" spans="1:14" ht="18.600000000000001" customHeight="1">
      <c r="A44" s="5"/>
      <c r="C44" s="386"/>
      <c r="D44" s="386"/>
      <c r="E44" s="386"/>
      <c r="F44" s="386"/>
      <c r="G44" s="386"/>
      <c r="H44" s="386"/>
      <c r="I44" s="386"/>
      <c r="J44" s="386"/>
      <c r="K44" s="386"/>
      <c r="L44" s="386"/>
      <c r="M44" s="386"/>
    </row>
    <row r="45" spans="1:14" ht="18.600000000000001" customHeight="1">
      <c r="A45" s="5"/>
      <c r="C45" s="563" t="s">
        <v>1065</v>
      </c>
      <c r="D45" s="563"/>
      <c r="E45" s="563"/>
      <c r="F45" s="563"/>
      <c r="G45" s="563"/>
      <c r="H45" s="323">
        <v>801632.93</v>
      </c>
      <c r="I45" s="323">
        <v>765287</v>
      </c>
      <c r="J45" s="323">
        <v>881088.78475143504</v>
      </c>
      <c r="K45" s="323">
        <v>607634.05777516973</v>
      </c>
      <c r="L45" s="323">
        <v>553004.08027753921</v>
      </c>
      <c r="M45" s="323">
        <v>523529.62</v>
      </c>
      <c r="N45" s="462"/>
    </row>
    <row r="46" spans="1:14" ht="18.600000000000001" customHeight="1">
      <c r="A46" s="5"/>
      <c r="C46" s="416"/>
      <c r="D46" s="416"/>
      <c r="E46" s="416"/>
      <c r="F46" s="416"/>
      <c r="G46" s="416"/>
      <c r="H46" s="323"/>
      <c r="I46" s="323"/>
      <c r="J46" s="323"/>
      <c r="K46" s="419"/>
      <c r="L46" s="419"/>
      <c r="M46" s="419"/>
    </row>
    <row r="47" spans="1:14" ht="18.600000000000001" customHeight="1" thickBot="1">
      <c r="A47" s="5"/>
      <c r="C47" s="560" t="s">
        <v>1066</v>
      </c>
      <c r="D47" s="560"/>
      <c r="E47" s="560"/>
      <c r="F47" s="560"/>
      <c r="G47" s="560"/>
      <c r="H47" s="415">
        <v>2019</v>
      </c>
      <c r="I47" s="415">
        <v>2020</v>
      </c>
      <c r="J47" s="415">
        <v>2021</v>
      </c>
      <c r="K47" s="415">
        <v>2022</v>
      </c>
      <c r="L47" s="415">
        <v>2023</v>
      </c>
      <c r="M47" s="415">
        <v>2024</v>
      </c>
    </row>
    <row r="48" spans="1:14" ht="18.600000000000001" customHeight="1">
      <c r="A48" s="5"/>
      <c r="C48" s="386"/>
      <c r="D48" s="386"/>
      <c r="E48" s="386"/>
      <c r="F48" s="386"/>
      <c r="G48" s="386"/>
      <c r="H48" s="386"/>
      <c r="I48" s="386"/>
      <c r="J48" s="386"/>
      <c r="K48" s="386"/>
      <c r="L48" s="386"/>
      <c r="M48" s="386"/>
    </row>
    <row r="49" spans="1:13" ht="18.600000000000001" customHeight="1">
      <c r="A49" s="5"/>
      <c r="C49" s="563" t="s">
        <v>1048</v>
      </c>
      <c r="D49" s="563"/>
      <c r="E49" s="563"/>
      <c r="F49" s="563"/>
      <c r="G49" s="563"/>
      <c r="H49" s="323" t="s">
        <v>1049</v>
      </c>
      <c r="I49" s="323" t="s">
        <v>1049</v>
      </c>
      <c r="J49" s="323" t="s">
        <v>1049</v>
      </c>
      <c r="K49" s="419" t="s">
        <v>1049</v>
      </c>
      <c r="L49" s="419" t="s">
        <v>1049</v>
      </c>
      <c r="M49" s="419" t="s">
        <v>1049</v>
      </c>
    </row>
    <row r="50" spans="1:13" ht="18.600000000000001" customHeight="1">
      <c r="A50" s="5"/>
      <c r="C50" s="416"/>
      <c r="D50" s="416"/>
      <c r="E50" s="416"/>
      <c r="F50" s="416"/>
      <c r="G50" s="416"/>
      <c r="H50" s="323"/>
      <c r="I50" s="323"/>
      <c r="J50" s="323"/>
      <c r="K50" s="419"/>
      <c r="L50" s="419"/>
      <c r="M50" s="323"/>
    </row>
    <row r="51" spans="1:13" ht="18.600000000000001" customHeight="1" thickBot="1">
      <c r="A51" s="5"/>
      <c r="C51" s="560" t="s">
        <v>1067</v>
      </c>
      <c r="D51" s="560"/>
      <c r="E51" s="560"/>
      <c r="F51" s="560"/>
      <c r="G51" s="560"/>
      <c r="H51" s="415"/>
      <c r="I51" s="415"/>
      <c r="J51" s="415"/>
      <c r="K51" s="415"/>
      <c r="L51" s="415"/>
      <c r="M51" s="415"/>
    </row>
    <row r="52" spans="1:13" ht="18.600000000000001" customHeight="1">
      <c r="A52" s="5"/>
      <c r="C52" s="386"/>
      <c r="D52" s="386"/>
      <c r="E52" s="386"/>
      <c r="F52" s="386"/>
      <c r="G52" s="386"/>
      <c r="H52" s="386"/>
      <c r="I52" s="386"/>
      <c r="J52" s="386"/>
      <c r="K52" s="386"/>
      <c r="L52" s="386"/>
      <c r="M52" s="386"/>
    </row>
    <row r="53" spans="1:13" ht="18.600000000000001" customHeight="1">
      <c r="A53" s="5"/>
      <c r="C53" s="567" t="s">
        <v>1053</v>
      </c>
      <c r="D53" s="567"/>
      <c r="E53" s="567"/>
      <c r="F53" s="567"/>
      <c r="G53" s="567"/>
      <c r="H53" s="567"/>
      <c r="I53" s="567"/>
      <c r="J53" s="567"/>
      <c r="K53" s="567"/>
      <c r="L53" s="567"/>
      <c r="M53" s="567"/>
    </row>
    <row r="54" spans="1:13" ht="18.600000000000001" customHeight="1">
      <c r="A54" s="5"/>
      <c r="C54" s="567" t="s">
        <v>1054</v>
      </c>
      <c r="D54" s="567"/>
      <c r="E54" s="567"/>
      <c r="F54" s="567"/>
      <c r="G54" s="567"/>
      <c r="H54" s="567"/>
      <c r="I54" s="567"/>
      <c r="J54" s="567"/>
      <c r="K54" s="567"/>
      <c r="L54" s="567"/>
      <c r="M54" s="567"/>
    </row>
    <row r="55" spans="1:13" ht="18.600000000000001" customHeight="1">
      <c r="A55" s="5"/>
      <c r="C55" s="567"/>
      <c r="D55" s="567"/>
      <c r="E55" s="567"/>
      <c r="F55" s="567"/>
      <c r="G55" s="567"/>
      <c r="H55" s="567"/>
      <c r="I55" s="567"/>
      <c r="J55" s="567"/>
      <c r="K55" s="567"/>
      <c r="L55" s="567"/>
      <c r="M55" s="567"/>
    </row>
    <row r="56" spans="1:13" ht="18.600000000000001" customHeight="1">
      <c r="A56" s="5"/>
      <c r="C56" s="416"/>
      <c r="D56" s="416"/>
      <c r="E56" s="416"/>
      <c r="F56" s="416"/>
      <c r="G56" s="416"/>
      <c r="H56" s="323"/>
      <c r="I56" s="323"/>
      <c r="J56" s="323"/>
      <c r="K56" s="419"/>
      <c r="L56" s="419"/>
      <c r="M56" s="323"/>
    </row>
    <row r="57" spans="1:13" ht="18.600000000000001" customHeight="1" thickBot="1">
      <c r="A57" s="5"/>
      <c r="C57" s="560" t="s">
        <v>1068</v>
      </c>
      <c r="D57" s="560"/>
      <c r="E57" s="560"/>
      <c r="F57" s="560"/>
      <c r="G57" s="560"/>
      <c r="H57" s="415"/>
      <c r="I57" s="415"/>
      <c r="J57" s="415"/>
      <c r="K57" s="415"/>
      <c r="L57" s="415"/>
      <c r="M57" s="415"/>
    </row>
    <row r="58" spans="1:13" ht="18.600000000000001" customHeight="1">
      <c r="A58" s="5"/>
      <c r="C58" s="422"/>
      <c r="D58" s="422"/>
      <c r="E58" s="422"/>
      <c r="F58" s="422"/>
      <c r="G58" s="422"/>
      <c r="H58" s="424"/>
      <c r="I58" s="424"/>
      <c r="J58" s="424"/>
      <c r="K58" s="424"/>
      <c r="L58" s="424"/>
      <c r="M58" s="424"/>
    </row>
    <row r="59" spans="1:13" ht="37.5" customHeight="1">
      <c r="A59" s="5"/>
      <c r="C59" s="567" t="s">
        <v>1069</v>
      </c>
      <c r="D59" s="567"/>
      <c r="E59" s="567"/>
      <c r="F59" s="567"/>
      <c r="G59" s="567"/>
      <c r="H59" s="567"/>
      <c r="I59" s="567"/>
      <c r="J59" s="567"/>
      <c r="K59" s="567"/>
      <c r="L59" s="567"/>
      <c r="M59" s="567"/>
    </row>
    <row r="60" spans="1:13" ht="18.600000000000001" customHeight="1">
      <c r="A60" s="5"/>
      <c r="C60" s="416"/>
      <c r="D60" s="416"/>
      <c r="E60" s="416"/>
      <c r="F60" s="416"/>
      <c r="G60" s="416"/>
      <c r="H60" s="416"/>
      <c r="I60" s="416"/>
      <c r="J60" s="416"/>
      <c r="K60" s="416"/>
      <c r="L60" s="416"/>
      <c r="M60" s="416"/>
    </row>
    <row r="61" spans="1:13" ht="18.600000000000001" customHeight="1" thickBot="1">
      <c r="A61" s="5"/>
      <c r="C61" s="560" t="s">
        <v>1070</v>
      </c>
      <c r="D61" s="560"/>
      <c r="E61" s="560"/>
      <c r="F61" s="560"/>
      <c r="G61" s="560"/>
      <c r="H61" s="415"/>
      <c r="I61" s="415"/>
      <c r="J61" s="415"/>
      <c r="K61" s="415"/>
      <c r="L61" s="415"/>
      <c r="M61" s="415"/>
    </row>
    <row r="62" spans="1:13" ht="18.600000000000001" customHeight="1">
      <c r="A62" s="5"/>
      <c r="C62" s="422"/>
      <c r="D62" s="422"/>
      <c r="E62" s="422"/>
      <c r="F62" s="422"/>
      <c r="G62" s="422"/>
      <c r="H62" s="424"/>
      <c r="I62" s="424"/>
      <c r="J62" s="424"/>
      <c r="K62" s="424"/>
      <c r="L62" s="424"/>
      <c r="M62" s="424"/>
    </row>
    <row r="63" spans="1:13" ht="18.600000000000001" customHeight="1">
      <c r="A63" s="5"/>
      <c r="C63" s="567" t="s">
        <v>1058</v>
      </c>
      <c r="D63" s="567"/>
      <c r="E63" s="567"/>
      <c r="F63" s="567"/>
      <c r="G63" s="567"/>
      <c r="H63" s="567"/>
      <c r="I63" s="567"/>
      <c r="J63" s="567"/>
      <c r="K63" s="567"/>
      <c r="L63" s="567"/>
      <c r="M63" s="567"/>
    </row>
    <row r="64" spans="1:13" ht="18.600000000000001" customHeight="1">
      <c r="A64" s="5"/>
      <c r="C64" s="416"/>
      <c r="D64" s="416"/>
      <c r="E64" s="416"/>
      <c r="F64" s="416"/>
      <c r="G64" s="416"/>
      <c r="H64" s="416"/>
      <c r="I64" s="416"/>
      <c r="J64" s="416"/>
      <c r="K64" s="416"/>
      <c r="L64" s="416"/>
      <c r="M64" s="416"/>
    </row>
    <row r="65" spans="1:13" ht="18.600000000000001" customHeight="1" thickBot="1">
      <c r="A65" s="5"/>
      <c r="C65" s="560" t="s">
        <v>1071</v>
      </c>
      <c r="D65" s="560"/>
      <c r="E65" s="560"/>
      <c r="F65" s="560"/>
      <c r="G65" s="560"/>
      <c r="H65" s="560"/>
      <c r="I65" s="560"/>
      <c r="J65" s="560"/>
      <c r="K65" s="560"/>
      <c r="L65" s="415"/>
      <c r="M65" s="415"/>
    </row>
    <row r="66" spans="1:13" ht="18.600000000000001" customHeight="1">
      <c r="A66" s="5"/>
      <c r="C66" s="422"/>
      <c r="D66" s="422"/>
      <c r="E66" s="422"/>
      <c r="F66" s="422"/>
      <c r="G66" s="422"/>
      <c r="H66" s="424"/>
      <c r="I66" s="424"/>
      <c r="J66" s="424"/>
      <c r="K66" s="424"/>
      <c r="L66" s="424"/>
      <c r="M66" s="424"/>
    </row>
    <row r="67" spans="1:13" ht="81" customHeight="1">
      <c r="A67" s="5"/>
      <c r="C67" s="567" t="s">
        <v>1060</v>
      </c>
      <c r="D67" s="567"/>
      <c r="E67" s="567"/>
      <c r="F67" s="567"/>
      <c r="G67" s="567"/>
      <c r="H67" s="567"/>
      <c r="I67" s="567"/>
      <c r="J67" s="567"/>
      <c r="K67" s="567"/>
      <c r="L67" s="567"/>
      <c r="M67" s="567"/>
    </row>
    <row r="68" spans="1:13" ht="18.600000000000001" customHeight="1">
      <c r="A68" s="5"/>
      <c r="C68" s="416"/>
      <c r="D68" s="416"/>
      <c r="E68" s="416"/>
      <c r="F68" s="416"/>
      <c r="G68" s="416"/>
      <c r="H68" s="323"/>
      <c r="I68" s="323"/>
      <c r="J68" s="323"/>
      <c r="K68" s="419"/>
      <c r="L68" s="419"/>
      <c r="M68" s="323"/>
    </row>
    <row r="69" spans="1:13" ht="21">
      <c r="A69" s="5"/>
      <c r="B69" s="6"/>
      <c r="C69" s="13" t="s">
        <v>1072</v>
      </c>
      <c r="D69" s="10"/>
      <c r="E69" s="10"/>
      <c r="F69" s="10"/>
      <c r="G69" s="10"/>
      <c r="H69" s="10"/>
      <c r="I69" s="10"/>
      <c r="J69" s="10"/>
      <c r="K69" s="10"/>
      <c r="L69" s="10"/>
      <c r="M69" s="10"/>
    </row>
    <row r="70" spans="1:13" ht="18.600000000000001" customHeight="1">
      <c r="A70" s="5"/>
      <c r="C70" s="416"/>
      <c r="D70" s="416"/>
      <c r="E70" s="416"/>
      <c r="F70" s="416"/>
      <c r="G70" s="416"/>
      <c r="H70" s="323"/>
      <c r="I70" s="323"/>
      <c r="J70" s="323"/>
      <c r="K70" s="419"/>
      <c r="L70" s="419"/>
      <c r="M70" s="323"/>
    </row>
    <row r="71" spans="1:13" ht="18.600000000000001" customHeight="1" thickBot="1">
      <c r="A71" s="5"/>
      <c r="C71" s="560" t="s">
        <v>1073</v>
      </c>
      <c r="D71" s="560"/>
      <c r="E71" s="560"/>
      <c r="F71" s="560"/>
      <c r="G71" s="560"/>
      <c r="H71" s="415">
        <v>2019</v>
      </c>
      <c r="I71" s="415">
        <v>2020</v>
      </c>
      <c r="J71" s="415">
        <v>2021</v>
      </c>
      <c r="K71" s="415">
        <v>2022</v>
      </c>
      <c r="L71" s="415">
        <v>2023</v>
      </c>
      <c r="M71" s="415">
        <v>2024</v>
      </c>
    </row>
    <row r="72" spans="1:13" ht="18.600000000000001" customHeight="1">
      <c r="A72" s="5"/>
      <c r="C72" s="331" t="s">
        <v>1074</v>
      </c>
      <c r="D72" s="416"/>
      <c r="E72" s="416"/>
      <c r="F72" s="416"/>
      <c r="G72" s="416"/>
      <c r="H72" s="199">
        <v>26246000</v>
      </c>
      <c r="I72" s="199">
        <v>21487000</v>
      </c>
      <c r="J72" s="199">
        <v>30120000</v>
      </c>
      <c r="K72" s="199">
        <v>27281767.075201467</v>
      </c>
      <c r="L72" s="199">
        <v>27813250.5478951</v>
      </c>
      <c r="M72" s="199">
        <v>25859359</v>
      </c>
    </row>
    <row r="73" spans="1:13" ht="18.600000000000001" customHeight="1">
      <c r="A73" s="5"/>
      <c r="C73" s="417" t="s">
        <v>1075</v>
      </c>
      <c r="D73" s="416"/>
      <c r="E73" s="416"/>
      <c r="F73" s="416"/>
      <c r="G73" s="416"/>
      <c r="H73" s="199" t="s">
        <v>612</v>
      </c>
      <c r="I73" s="199" t="s">
        <v>612</v>
      </c>
      <c r="J73" s="199" t="s">
        <v>612</v>
      </c>
      <c r="K73" s="199">
        <v>12222291.968636537</v>
      </c>
      <c r="L73" s="199">
        <v>12854726.341017669</v>
      </c>
      <c r="M73" s="199">
        <v>11908766</v>
      </c>
    </row>
    <row r="74" spans="1:13" ht="18.600000000000001" customHeight="1">
      <c r="A74" s="5"/>
      <c r="C74" s="417" t="s">
        <v>1076</v>
      </c>
      <c r="D74" s="416"/>
      <c r="E74" s="416"/>
      <c r="F74" s="416"/>
      <c r="G74" s="416"/>
      <c r="H74" s="199" t="s">
        <v>612</v>
      </c>
      <c r="I74" s="199" t="s">
        <v>612</v>
      </c>
      <c r="J74" s="199" t="s">
        <v>612</v>
      </c>
      <c r="K74" s="199">
        <v>0</v>
      </c>
      <c r="L74" s="199">
        <v>0</v>
      </c>
      <c r="M74" s="199">
        <v>0</v>
      </c>
    </row>
    <row r="75" spans="1:13" ht="38.1" customHeight="1">
      <c r="A75" s="5"/>
      <c r="C75" s="600" t="s">
        <v>1077</v>
      </c>
      <c r="D75" s="600"/>
      <c r="E75" s="600"/>
      <c r="F75" s="600"/>
      <c r="G75" s="600"/>
      <c r="H75" s="199" t="s">
        <v>612</v>
      </c>
      <c r="I75" s="199" t="s">
        <v>612</v>
      </c>
      <c r="J75" s="199" t="s">
        <v>612</v>
      </c>
      <c r="K75" s="199">
        <v>822129.36824307789</v>
      </c>
      <c r="L75" s="199">
        <v>591724.99525826692</v>
      </c>
      <c r="M75" s="199">
        <v>527712</v>
      </c>
    </row>
    <row r="76" spans="1:13" ht="18.600000000000001" customHeight="1">
      <c r="A76" s="5"/>
      <c r="C76" s="417" t="s">
        <v>1078</v>
      </c>
      <c r="D76" s="416"/>
      <c r="E76" s="416"/>
      <c r="F76" s="416"/>
      <c r="G76" s="416"/>
      <c r="H76" s="199" t="s">
        <v>612</v>
      </c>
      <c r="I76" s="199" t="s">
        <v>612</v>
      </c>
      <c r="J76" s="199" t="s">
        <v>612</v>
      </c>
      <c r="K76" s="199">
        <v>758113.85638832895</v>
      </c>
      <c r="L76" s="199">
        <v>1354471.3903130598</v>
      </c>
      <c r="M76" s="199">
        <v>1406277</v>
      </c>
    </row>
    <row r="77" spans="1:13" ht="18.600000000000001" customHeight="1">
      <c r="A77" s="5"/>
      <c r="C77" s="417" t="s">
        <v>1079</v>
      </c>
      <c r="D77" s="416"/>
      <c r="E77" s="416"/>
      <c r="F77" s="416"/>
      <c r="G77" s="416"/>
      <c r="H77" s="199" t="s">
        <v>612</v>
      </c>
      <c r="I77" s="199" t="s">
        <v>612</v>
      </c>
      <c r="J77" s="199" t="s">
        <v>612</v>
      </c>
      <c r="K77" s="199">
        <v>17436.927250886998</v>
      </c>
      <c r="L77" s="199">
        <v>26134.781468384084</v>
      </c>
      <c r="M77" s="199">
        <v>38223</v>
      </c>
    </row>
    <row r="78" spans="1:13" ht="18.600000000000001" customHeight="1">
      <c r="A78" s="5"/>
      <c r="C78" s="417" t="s">
        <v>1080</v>
      </c>
      <c r="D78" s="416"/>
      <c r="E78" s="416"/>
      <c r="F78" s="416"/>
      <c r="G78" s="416"/>
      <c r="H78" s="199" t="s">
        <v>612</v>
      </c>
      <c r="I78" s="199" t="s">
        <v>612</v>
      </c>
      <c r="J78" s="199" t="s">
        <v>612</v>
      </c>
      <c r="K78" s="199">
        <v>3190.9796747497066</v>
      </c>
      <c r="L78" s="199">
        <v>2202.8208513971622</v>
      </c>
      <c r="M78" s="199">
        <v>3287</v>
      </c>
    </row>
    <row r="79" spans="1:13" ht="18.600000000000001" customHeight="1">
      <c r="A79" s="5"/>
      <c r="C79" s="417" t="s">
        <v>1081</v>
      </c>
      <c r="D79" s="416"/>
      <c r="E79" s="416"/>
      <c r="F79" s="416"/>
      <c r="G79" s="416"/>
      <c r="H79" s="199" t="s">
        <v>612</v>
      </c>
      <c r="I79" s="199" t="s">
        <v>612</v>
      </c>
      <c r="J79" s="199" t="s">
        <v>612</v>
      </c>
      <c r="K79" s="199">
        <v>7199.2696449268842</v>
      </c>
      <c r="L79" s="199">
        <v>9172.9051677588595</v>
      </c>
      <c r="M79" s="199">
        <v>5210</v>
      </c>
    </row>
    <row r="80" spans="1:13" ht="18.600000000000001" customHeight="1">
      <c r="A80" s="5"/>
      <c r="C80" s="417" t="s">
        <v>1082</v>
      </c>
      <c r="D80" s="416"/>
      <c r="E80" s="416"/>
      <c r="F80" s="416"/>
      <c r="G80" s="416"/>
      <c r="H80" s="199" t="s">
        <v>612</v>
      </c>
      <c r="I80" s="199" t="s">
        <v>612</v>
      </c>
      <c r="J80" s="199" t="s">
        <v>612</v>
      </c>
      <c r="K80" s="199">
        <v>140.34326382376108</v>
      </c>
      <c r="L80" s="199">
        <v>129.37681469244583</v>
      </c>
      <c r="M80" s="199">
        <v>160</v>
      </c>
    </row>
    <row r="81" spans="1:13" ht="18.600000000000001" customHeight="1">
      <c r="A81" s="5"/>
      <c r="C81" s="417" t="s">
        <v>1083</v>
      </c>
      <c r="D81" s="416"/>
      <c r="E81" s="416"/>
      <c r="F81" s="416"/>
      <c r="G81" s="416"/>
      <c r="H81" s="199" t="s">
        <v>612</v>
      </c>
      <c r="I81" s="199" t="s">
        <v>612</v>
      </c>
      <c r="J81" s="199" t="s">
        <v>612</v>
      </c>
      <c r="K81" s="199">
        <v>259381.14619414625</v>
      </c>
      <c r="L81" s="199">
        <v>237782.99190237513</v>
      </c>
      <c r="M81" s="199" t="s">
        <v>1084</v>
      </c>
    </row>
    <row r="82" spans="1:13" ht="18.600000000000001" customHeight="1">
      <c r="A82" s="5"/>
      <c r="C82" s="417" t="s">
        <v>1085</v>
      </c>
      <c r="D82" s="416"/>
      <c r="E82" s="416"/>
      <c r="F82" s="416"/>
      <c r="G82" s="416"/>
      <c r="H82" s="199" t="s">
        <v>612</v>
      </c>
      <c r="I82" s="199" t="s">
        <v>612</v>
      </c>
      <c r="J82" s="199" t="s">
        <v>612</v>
      </c>
      <c r="K82" s="199">
        <v>6989176.0257528201</v>
      </c>
      <c r="L82" s="199">
        <v>6373029.2982254494</v>
      </c>
      <c r="M82" s="199" t="s">
        <v>1086</v>
      </c>
    </row>
    <row r="83" spans="1:13" ht="18.600000000000001" customHeight="1">
      <c r="A83" s="5"/>
      <c r="C83" s="417" t="s">
        <v>1087</v>
      </c>
      <c r="D83" s="416"/>
      <c r="E83" s="416"/>
      <c r="F83" s="416"/>
      <c r="G83" s="416"/>
      <c r="H83" s="199" t="s">
        <v>612</v>
      </c>
      <c r="I83" s="199" t="s">
        <v>612</v>
      </c>
      <c r="J83" s="199" t="s">
        <v>612</v>
      </c>
      <c r="K83" s="199">
        <v>4012773.7991732177</v>
      </c>
      <c r="L83" s="199">
        <v>3745343.5487590744</v>
      </c>
      <c r="M83" s="199">
        <v>3741160</v>
      </c>
    </row>
    <row r="84" spans="1:13" ht="18.600000000000001" customHeight="1">
      <c r="A84" s="5"/>
      <c r="C84" s="417" t="s">
        <v>1088</v>
      </c>
      <c r="D84" s="416"/>
      <c r="E84" s="416"/>
      <c r="F84" s="416"/>
      <c r="G84" s="416"/>
      <c r="H84" s="199" t="s">
        <v>612</v>
      </c>
      <c r="I84" s="199" t="s">
        <v>612</v>
      </c>
      <c r="J84" s="199" t="s">
        <v>612</v>
      </c>
      <c r="K84" s="199">
        <v>2104810.2295110002</v>
      </c>
      <c r="L84" s="199">
        <v>2109961.6796009224</v>
      </c>
      <c r="M84" s="199">
        <v>2407384</v>
      </c>
    </row>
    <row r="85" spans="1:13" ht="18.600000000000001" customHeight="1">
      <c r="A85" s="5"/>
      <c r="C85" s="417" t="s">
        <v>1089</v>
      </c>
      <c r="D85" s="416"/>
      <c r="E85" s="416"/>
      <c r="F85" s="416"/>
      <c r="G85" s="416"/>
      <c r="H85" s="199" t="s">
        <v>612</v>
      </c>
      <c r="I85" s="199" t="s">
        <v>612</v>
      </c>
      <c r="J85" s="199" t="s">
        <v>612</v>
      </c>
      <c r="K85" s="199" t="s">
        <v>612</v>
      </c>
      <c r="L85" s="199">
        <v>0</v>
      </c>
      <c r="M85" s="199">
        <v>0</v>
      </c>
    </row>
    <row r="86" spans="1:13" ht="18.600000000000001" customHeight="1">
      <c r="A86" s="5"/>
      <c r="C86" s="417" t="s">
        <v>1090</v>
      </c>
      <c r="D86" s="416"/>
      <c r="E86" s="416"/>
      <c r="F86" s="416"/>
      <c r="G86" s="416"/>
      <c r="H86" s="199" t="s">
        <v>612</v>
      </c>
      <c r="I86" s="199" t="s">
        <v>612</v>
      </c>
      <c r="J86" s="199" t="s">
        <v>612</v>
      </c>
      <c r="K86" s="199" t="s">
        <v>612</v>
      </c>
      <c r="L86" s="199">
        <v>0</v>
      </c>
      <c r="M86" s="199">
        <v>0</v>
      </c>
    </row>
    <row r="87" spans="1:13" ht="18.600000000000001" customHeight="1">
      <c r="A87" s="5"/>
      <c r="C87" s="417" t="s">
        <v>1091</v>
      </c>
      <c r="D87" s="416"/>
      <c r="E87" s="416"/>
      <c r="F87" s="416"/>
      <c r="G87" s="416"/>
      <c r="H87" s="199" t="s">
        <v>612</v>
      </c>
      <c r="I87" s="199" t="s">
        <v>612</v>
      </c>
      <c r="J87" s="199" t="s">
        <v>612</v>
      </c>
      <c r="K87" s="199">
        <v>85123.161467952174</v>
      </c>
      <c r="L87" s="199">
        <v>508570.41851604934</v>
      </c>
      <c r="M87" s="199">
        <v>469969</v>
      </c>
    </row>
    <row r="88" spans="1:13" ht="18.600000000000001" customHeight="1">
      <c r="A88" s="5"/>
      <c r="C88" s="418" t="s">
        <v>1092</v>
      </c>
      <c r="D88" s="416"/>
      <c r="E88" s="416"/>
      <c r="F88" s="416"/>
      <c r="G88" s="416"/>
      <c r="H88" s="199"/>
      <c r="I88" s="199"/>
      <c r="J88" s="199"/>
      <c r="K88" s="199"/>
      <c r="L88" s="398"/>
      <c r="M88" s="323"/>
    </row>
    <row r="89" spans="1:13" ht="18.600000000000001" customHeight="1">
      <c r="A89" s="5"/>
      <c r="C89" s="416"/>
      <c r="D89" s="416"/>
      <c r="E89" s="416"/>
      <c r="F89" s="416"/>
      <c r="G89" s="416"/>
      <c r="H89" s="323"/>
      <c r="I89" s="323"/>
      <c r="J89" s="323"/>
      <c r="K89" s="419"/>
      <c r="L89" s="419"/>
      <c r="M89" s="323"/>
    </row>
    <row r="90" spans="1:13" ht="18.600000000000001" customHeight="1" thickBot="1">
      <c r="A90" s="5"/>
      <c r="C90" s="560" t="s">
        <v>1093</v>
      </c>
      <c r="D90" s="560"/>
      <c r="E90" s="560"/>
      <c r="F90" s="560"/>
      <c r="G90" s="560"/>
      <c r="H90" s="415">
        <v>2019</v>
      </c>
      <c r="I90" s="415">
        <v>2020</v>
      </c>
      <c r="J90" s="415">
        <v>2021</v>
      </c>
      <c r="K90" s="415">
        <v>2022</v>
      </c>
      <c r="L90" s="415">
        <v>2023</v>
      </c>
      <c r="M90" s="415">
        <v>2024</v>
      </c>
    </row>
    <row r="91" spans="1:13" ht="18.600000000000001" customHeight="1">
      <c r="A91" s="5"/>
      <c r="C91" s="601" t="s">
        <v>1048</v>
      </c>
      <c r="D91" s="601"/>
      <c r="E91" s="601"/>
      <c r="F91" s="601"/>
      <c r="G91" s="601"/>
      <c r="H91" s="327" t="s">
        <v>1049</v>
      </c>
      <c r="I91" s="327" t="s">
        <v>1049</v>
      </c>
      <c r="J91" s="327" t="s">
        <v>1049</v>
      </c>
      <c r="K91" s="420" t="s">
        <v>1049</v>
      </c>
      <c r="L91" s="420" t="s">
        <v>1049</v>
      </c>
      <c r="M91" s="323" t="s">
        <v>1049</v>
      </c>
    </row>
    <row r="92" spans="1:13" ht="18.600000000000001" customHeight="1">
      <c r="A92" s="5"/>
      <c r="C92" s="416"/>
      <c r="D92" s="416"/>
      <c r="E92" s="416"/>
      <c r="F92" s="416"/>
      <c r="G92" s="416"/>
      <c r="H92" s="323"/>
      <c r="I92" s="323"/>
      <c r="J92" s="323"/>
      <c r="K92" s="419"/>
      <c r="L92" s="419"/>
      <c r="M92" s="323"/>
    </row>
    <row r="93" spans="1:13" ht="18.600000000000001" customHeight="1" thickBot="1">
      <c r="A93" s="5"/>
      <c r="C93" s="560" t="s">
        <v>1094</v>
      </c>
      <c r="D93" s="560"/>
      <c r="E93" s="560"/>
      <c r="F93" s="560"/>
      <c r="G93" s="560"/>
      <c r="H93" s="415">
        <v>2019</v>
      </c>
      <c r="I93" s="415">
        <v>2020</v>
      </c>
      <c r="J93" s="415">
        <v>2021</v>
      </c>
      <c r="K93" s="415">
        <v>2022</v>
      </c>
      <c r="L93" s="415">
        <v>2023</v>
      </c>
      <c r="M93" s="415">
        <v>2024</v>
      </c>
    </row>
    <row r="94" spans="1:13" ht="18.600000000000001" customHeight="1">
      <c r="A94" s="5"/>
      <c r="C94" s="601" t="s">
        <v>1051</v>
      </c>
      <c r="D94" s="601"/>
      <c r="E94" s="601"/>
      <c r="F94" s="601"/>
      <c r="G94" s="601"/>
      <c r="H94" s="323" t="s">
        <v>612</v>
      </c>
      <c r="I94" s="323" t="s">
        <v>612</v>
      </c>
      <c r="J94" s="323" t="s">
        <v>612</v>
      </c>
      <c r="K94" s="199">
        <v>229045.87620513199</v>
      </c>
      <c r="L94" s="199">
        <v>432757.69325270469</v>
      </c>
      <c r="M94" s="199">
        <v>586353</v>
      </c>
    </row>
    <row r="95" spans="1:13" ht="18.600000000000001" customHeight="1">
      <c r="A95" s="5"/>
      <c r="C95" s="418" t="s">
        <v>1095</v>
      </c>
      <c r="D95" s="416"/>
      <c r="E95" s="416"/>
      <c r="F95" s="416"/>
      <c r="G95" s="416"/>
      <c r="H95" s="323"/>
      <c r="I95" s="323"/>
      <c r="J95" s="323"/>
      <c r="K95" s="419"/>
      <c r="L95" s="419"/>
      <c r="M95" s="323"/>
    </row>
    <row r="96" spans="1:13" ht="18.600000000000001" customHeight="1">
      <c r="A96" s="5"/>
      <c r="C96" s="416"/>
      <c r="D96" s="416"/>
      <c r="E96" s="416"/>
      <c r="F96" s="416"/>
      <c r="G96" s="416"/>
      <c r="H96" s="323"/>
      <c r="I96" s="323"/>
      <c r="J96" s="323"/>
      <c r="K96" s="419"/>
      <c r="L96" s="419"/>
      <c r="M96" s="323"/>
    </row>
    <row r="97" spans="1:13" ht="18.600000000000001" customHeight="1" thickBot="1">
      <c r="A97" s="5"/>
      <c r="C97" s="560" t="s">
        <v>1096</v>
      </c>
      <c r="D97" s="560"/>
      <c r="E97" s="560"/>
      <c r="F97" s="560"/>
      <c r="G97" s="560"/>
      <c r="H97" s="560"/>
      <c r="I97" s="560"/>
      <c r="J97" s="560"/>
      <c r="K97" s="560"/>
      <c r="L97" s="560"/>
      <c r="M97" s="560"/>
    </row>
    <row r="98" spans="1:13" ht="18.600000000000001" customHeight="1">
      <c r="A98" s="5"/>
      <c r="C98" s="567" t="s">
        <v>1097</v>
      </c>
      <c r="D98" s="567"/>
      <c r="E98" s="567"/>
      <c r="F98" s="567"/>
      <c r="G98" s="567"/>
      <c r="H98" s="567"/>
      <c r="I98" s="567"/>
      <c r="J98" s="567"/>
      <c r="K98" s="567"/>
      <c r="L98" s="567"/>
      <c r="M98" s="567"/>
    </row>
    <row r="99" spans="1:13" ht="18.600000000000001" customHeight="1">
      <c r="A99" s="5"/>
      <c r="C99" s="421"/>
      <c r="D99" s="421"/>
      <c r="E99" s="421"/>
      <c r="F99" s="421"/>
      <c r="G99" s="421"/>
      <c r="H99" s="421"/>
      <c r="I99" s="421"/>
      <c r="J99" s="421"/>
      <c r="K99" s="421"/>
      <c r="L99" s="421"/>
      <c r="M99" s="421"/>
    </row>
    <row r="100" spans="1:13" ht="18.600000000000001" customHeight="1" thickBot="1">
      <c r="A100" s="5"/>
      <c r="C100" s="560" t="s">
        <v>1098</v>
      </c>
      <c r="D100" s="560"/>
      <c r="E100" s="560"/>
      <c r="F100" s="560"/>
      <c r="G100" s="560"/>
      <c r="H100" s="560"/>
      <c r="I100" s="560"/>
      <c r="J100" s="560"/>
      <c r="K100" s="560"/>
      <c r="L100" s="560"/>
      <c r="M100" s="560"/>
    </row>
    <row r="101" spans="1:13" ht="18.600000000000001" customHeight="1">
      <c r="A101" s="5"/>
      <c r="C101" s="569" t="s">
        <v>1099</v>
      </c>
      <c r="D101" s="569"/>
      <c r="E101" s="569"/>
      <c r="F101" s="569"/>
      <c r="G101" s="569"/>
      <c r="H101" s="569"/>
      <c r="I101" s="569"/>
      <c r="J101" s="569"/>
      <c r="K101" s="569"/>
      <c r="L101" s="569"/>
      <c r="M101" s="569"/>
    </row>
    <row r="102" spans="1:13" ht="18.600000000000001" customHeight="1">
      <c r="A102" s="5"/>
      <c r="C102" s="422"/>
      <c r="D102" s="422"/>
      <c r="E102" s="422"/>
      <c r="F102" s="422"/>
      <c r="G102" s="422"/>
      <c r="H102" s="422"/>
      <c r="I102" s="422"/>
      <c r="J102" s="422"/>
      <c r="K102" s="422"/>
      <c r="L102" s="422"/>
      <c r="M102" s="422"/>
    </row>
    <row r="103" spans="1:13" ht="18.600000000000001" customHeight="1" thickBot="1">
      <c r="A103" s="5"/>
      <c r="C103" s="560" t="s">
        <v>1100</v>
      </c>
      <c r="D103" s="560"/>
      <c r="E103" s="560"/>
      <c r="F103" s="560"/>
      <c r="G103" s="560"/>
      <c r="H103" s="560"/>
      <c r="I103" s="560"/>
      <c r="J103" s="560"/>
      <c r="K103" s="560"/>
      <c r="L103" s="560"/>
      <c r="M103" s="560"/>
    </row>
    <row r="104" spans="1:13" ht="18.600000000000001" customHeight="1">
      <c r="A104" s="5"/>
      <c r="C104" s="569" t="s">
        <v>1101</v>
      </c>
      <c r="D104" s="569"/>
      <c r="E104" s="569"/>
      <c r="F104" s="569"/>
      <c r="G104" s="569"/>
      <c r="H104" s="569"/>
      <c r="I104" s="569"/>
      <c r="J104" s="569"/>
      <c r="K104" s="569"/>
      <c r="L104" s="569"/>
      <c r="M104" s="569"/>
    </row>
    <row r="105" spans="1:13" ht="24.95" customHeight="1">
      <c r="A105" s="5"/>
      <c r="C105" s="570"/>
      <c r="D105" s="570"/>
      <c r="E105" s="570"/>
      <c r="F105" s="570"/>
      <c r="G105" s="570"/>
      <c r="H105" s="570"/>
      <c r="I105" s="570"/>
      <c r="J105" s="570"/>
      <c r="K105" s="570"/>
      <c r="L105" s="570"/>
      <c r="M105" s="570"/>
    </row>
    <row r="106" spans="1:13" ht="18.600000000000001" customHeight="1">
      <c r="A106" s="5"/>
      <c r="C106" s="423"/>
      <c r="D106" s="423"/>
      <c r="E106" s="423"/>
      <c r="F106" s="423"/>
      <c r="G106" s="423"/>
      <c r="H106" s="423"/>
      <c r="I106" s="423"/>
      <c r="J106" s="423"/>
      <c r="K106" s="423"/>
      <c r="L106" s="423"/>
      <c r="M106" s="423"/>
    </row>
    <row r="107" spans="1:13" ht="18.600000000000001" customHeight="1" thickBot="1">
      <c r="A107" s="5"/>
      <c r="C107" s="560" t="s">
        <v>1102</v>
      </c>
      <c r="D107" s="560"/>
      <c r="E107" s="560"/>
      <c r="F107" s="560"/>
      <c r="G107" s="560"/>
      <c r="H107" s="560"/>
      <c r="I107" s="560"/>
      <c r="J107" s="560"/>
      <c r="K107" s="560"/>
      <c r="L107" s="560"/>
      <c r="M107" s="560"/>
    </row>
    <row r="108" spans="1:13" ht="18.600000000000001" customHeight="1">
      <c r="A108" s="5"/>
      <c r="C108" s="596" t="s">
        <v>1103</v>
      </c>
      <c r="D108" s="596"/>
      <c r="E108" s="596"/>
      <c r="F108" s="596"/>
      <c r="G108" s="596"/>
      <c r="H108" s="596"/>
      <c r="I108" s="596"/>
      <c r="J108" s="596"/>
      <c r="K108" s="596"/>
      <c r="L108" s="596"/>
      <c r="M108" s="596"/>
    </row>
    <row r="109" spans="1:13" ht="18.600000000000001" customHeight="1">
      <c r="A109" s="5"/>
      <c r="C109" s="571"/>
      <c r="D109" s="571"/>
      <c r="E109" s="571"/>
      <c r="F109" s="571"/>
      <c r="G109" s="571"/>
      <c r="H109" s="571"/>
      <c r="I109" s="571"/>
      <c r="J109" s="571"/>
      <c r="K109" s="571"/>
      <c r="L109" s="571"/>
      <c r="M109" s="571"/>
    </row>
    <row r="110" spans="1:13" ht="18.600000000000001" customHeight="1">
      <c r="A110" s="5"/>
      <c r="C110" s="571"/>
      <c r="D110" s="571"/>
      <c r="E110" s="571"/>
      <c r="F110" s="571"/>
      <c r="G110" s="571"/>
      <c r="H110" s="571"/>
      <c r="I110" s="571"/>
      <c r="J110" s="571"/>
      <c r="K110" s="571"/>
      <c r="L110" s="571"/>
      <c r="M110" s="571"/>
    </row>
    <row r="111" spans="1:13" ht="18.600000000000001" customHeight="1">
      <c r="A111" s="5"/>
      <c r="C111" s="571"/>
      <c r="D111" s="571"/>
      <c r="E111" s="571"/>
      <c r="F111" s="571"/>
      <c r="G111" s="571"/>
      <c r="H111" s="571"/>
      <c r="I111" s="571"/>
      <c r="J111" s="571"/>
      <c r="K111" s="571"/>
      <c r="L111" s="571"/>
      <c r="M111" s="571"/>
    </row>
    <row r="112" spans="1:13" ht="21">
      <c r="A112" s="5"/>
      <c r="B112" s="6"/>
      <c r="C112" s="13" t="s">
        <v>1104</v>
      </c>
      <c r="D112" s="10"/>
      <c r="E112" s="10"/>
      <c r="F112" s="10"/>
      <c r="G112" s="10"/>
      <c r="H112" s="10"/>
      <c r="I112" s="10"/>
      <c r="J112" s="10"/>
      <c r="K112" s="10"/>
      <c r="L112" s="10"/>
      <c r="M112" s="10"/>
    </row>
    <row r="113" spans="1:13" ht="18.600000000000001" customHeight="1">
      <c r="A113" s="5"/>
      <c r="C113" s="445"/>
      <c r="D113" s="446"/>
      <c r="E113" s="446"/>
      <c r="F113" s="446"/>
      <c r="G113" s="446"/>
      <c r="H113" s="446"/>
      <c r="I113" s="446"/>
      <c r="J113" s="446"/>
      <c r="K113" s="446"/>
      <c r="L113" s="446"/>
      <c r="M113" s="446"/>
    </row>
    <row r="114" spans="1:13" ht="18.600000000000001" customHeight="1" thickBot="1">
      <c r="A114" s="5"/>
      <c r="C114" s="560" t="s">
        <v>1105</v>
      </c>
      <c r="D114" s="560"/>
      <c r="E114" s="560"/>
      <c r="F114" s="560"/>
      <c r="G114" s="560"/>
      <c r="H114" s="415">
        <v>2019</v>
      </c>
      <c r="I114" s="415">
        <v>2020</v>
      </c>
      <c r="J114" s="415">
        <v>2021</v>
      </c>
      <c r="K114" s="415">
        <v>2022</v>
      </c>
      <c r="L114" s="415">
        <v>2023</v>
      </c>
      <c r="M114" s="415">
        <v>2024</v>
      </c>
    </row>
    <row r="115" spans="1:13" ht="18.600000000000001" customHeight="1">
      <c r="A115" s="5"/>
      <c r="C115" s="331" t="s">
        <v>1106</v>
      </c>
      <c r="D115" s="453"/>
      <c r="E115" s="453"/>
      <c r="F115" s="453"/>
      <c r="G115" s="453"/>
      <c r="H115" s="199">
        <v>10552494.869999999</v>
      </c>
      <c r="I115" s="199">
        <v>10786477.981915627</v>
      </c>
      <c r="J115" s="199">
        <v>10868165.18641134</v>
      </c>
      <c r="K115" s="199">
        <v>10711804.425900774</v>
      </c>
      <c r="L115" s="199">
        <v>9876777.2897055503</v>
      </c>
      <c r="M115" s="199">
        <v>9731875.9299999997</v>
      </c>
    </row>
    <row r="116" spans="1:13" ht="18.600000000000001" customHeight="1">
      <c r="A116" s="5"/>
      <c r="C116" s="331" t="s">
        <v>1107</v>
      </c>
      <c r="D116" s="416"/>
      <c r="E116" s="416"/>
      <c r="F116" s="416"/>
      <c r="G116" s="416"/>
      <c r="H116" s="452">
        <v>0.62321726672631206</v>
      </c>
      <c r="I116" s="452">
        <v>0.66800000000000004</v>
      </c>
      <c r="J116" s="452">
        <v>0.63706582226118114</v>
      </c>
      <c r="K116" s="452">
        <v>0.64647187255258376</v>
      </c>
      <c r="L116" s="452">
        <v>0.62463386984955227</v>
      </c>
      <c r="M116" s="452">
        <v>0.61199999999999999</v>
      </c>
    </row>
    <row r="117" spans="1:13" ht="18.600000000000001" customHeight="1">
      <c r="C117" s="416"/>
      <c r="D117" s="416"/>
      <c r="E117" s="416"/>
      <c r="F117" s="416"/>
      <c r="G117" s="416"/>
      <c r="H117" s="323"/>
      <c r="I117" s="323"/>
      <c r="J117" s="323"/>
      <c r="K117" s="419"/>
      <c r="L117" s="419"/>
      <c r="M117" s="419"/>
    </row>
    <row r="118" spans="1:13" ht="21.6" thickBot="1">
      <c r="C118" s="595" t="s">
        <v>1108</v>
      </c>
      <c r="D118" s="595"/>
      <c r="E118" s="595"/>
      <c r="F118" s="595"/>
      <c r="G118" s="595"/>
      <c r="H118" s="471">
        <v>2019</v>
      </c>
      <c r="I118" s="471">
        <v>2020</v>
      </c>
      <c r="J118" s="471">
        <v>2021</v>
      </c>
      <c r="K118" s="471">
        <v>2022</v>
      </c>
      <c r="L118" s="471">
        <v>2023</v>
      </c>
      <c r="M118" s="471">
        <v>2024</v>
      </c>
    </row>
    <row r="119" spans="1:13" ht="18.600000000000001">
      <c r="C119" s="597" t="s">
        <v>1109</v>
      </c>
      <c r="D119" s="597"/>
      <c r="E119" s="597"/>
      <c r="F119" s="597"/>
      <c r="G119" s="597"/>
      <c r="H119" s="472">
        <v>16932289</v>
      </c>
      <c r="I119" s="472">
        <v>16092169.560000001</v>
      </c>
      <c r="J119" s="472">
        <v>17059721</v>
      </c>
      <c r="K119" s="472">
        <v>16569637</v>
      </c>
      <c r="L119" s="472">
        <v>15812106.525834799</v>
      </c>
      <c r="M119" s="472">
        <v>15907195</v>
      </c>
    </row>
    <row r="120" spans="1:13" ht="18.600000000000001" customHeight="1">
      <c r="M120" s="334"/>
    </row>
    <row r="121" spans="1:13" ht="18.600000000000001" customHeight="1" thickBot="1">
      <c r="C121" s="506" t="s">
        <v>1110</v>
      </c>
      <c r="D121" s="506"/>
      <c r="E121" s="506"/>
      <c r="F121" s="506"/>
      <c r="G121" s="506"/>
      <c r="H121" s="81">
        <v>2019</v>
      </c>
      <c r="I121" s="81">
        <v>2020</v>
      </c>
      <c r="J121" s="81">
        <v>2021</v>
      </c>
      <c r="K121" s="81">
        <v>2022</v>
      </c>
      <c r="L121" s="81">
        <v>2023</v>
      </c>
      <c r="M121" s="415">
        <v>2024</v>
      </c>
    </row>
    <row r="122" spans="1:13" ht="18.600000000000001" customHeight="1">
      <c r="C122" s="598" t="s">
        <v>1111</v>
      </c>
      <c r="D122" s="598"/>
      <c r="E122" s="598"/>
      <c r="F122" s="598"/>
      <c r="G122" s="598"/>
      <c r="H122" s="193" t="s">
        <v>1112</v>
      </c>
      <c r="I122" s="193" t="s">
        <v>1112</v>
      </c>
      <c r="J122" s="193" t="s">
        <v>1112</v>
      </c>
      <c r="K122" s="193" t="s">
        <v>1112</v>
      </c>
      <c r="L122" s="193" t="s">
        <v>1112</v>
      </c>
      <c r="M122" s="420" t="s">
        <v>1112</v>
      </c>
    </row>
    <row r="123" spans="1:13" ht="18.600000000000001" customHeight="1">
      <c r="M123" s="334"/>
    </row>
    <row r="124" spans="1:13" ht="21.6" thickBot="1">
      <c r="C124" s="506" t="s">
        <v>1113</v>
      </c>
      <c r="D124" s="506"/>
      <c r="E124" s="506"/>
      <c r="F124" s="506"/>
      <c r="G124" s="506"/>
      <c r="H124" s="81">
        <v>2019</v>
      </c>
      <c r="I124" s="81">
        <v>2020</v>
      </c>
      <c r="J124" s="81">
        <v>2021</v>
      </c>
      <c r="K124" s="81">
        <v>2022</v>
      </c>
      <c r="L124" s="81">
        <v>2023</v>
      </c>
      <c r="M124" s="415">
        <v>2024</v>
      </c>
    </row>
    <row r="125" spans="1:13" ht="18.600000000000001" customHeight="1">
      <c r="C125" s="7" t="s">
        <v>1114</v>
      </c>
      <c r="D125" s="186"/>
      <c r="E125" s="186"/>
      <c r="F125" s="186"/>
      <c r="G125" s="186"/>
      <c r="H125" s="191" t="s">
        <v>1049</v>
      </c>
      <c r="I125" s="191" t="s">
        <v>1049</v>
      </c>
      <c r="J125" s="191" t="s">
        <v>1049</v>
      </c>
      <c r="K125" s="191" t="s">
        <v>1049</v>
      </c>
      <c r="L125" s="191" t="s">
        <v>1049</v>
      </c>
      <c r="M125" s="419" t="s">
        <v>1049</v>
      </c>
    </row>
    <row r="126" spans="1:13" ht="18.600000000000001">
      <c r="C126" s="7" t="s">
        <v>929</v>
      </c>
      <c r="D126" s="186"/>
      <c r="E126" s="186"/>
      <c r="F126" s="186"/>
      <c r="G126" s="186"/>
      <c r="M126" s="334"/>
    </row>
    <row r="128" spans="1:13" ht="21">
      <c r="C128" s="13" t="s">
        <v>1115</v>
      </c>
      <c r="D128" s="10"/>
      <c r="E128" s="10"/>
      <c r="F128" s="10"/>
      <c r="G128" s="10"/>
      <c r="H128" s="10"/>
      <c r="I128" s="10"/>
      <c r="J128" s="10"/>
      <c r="K128" s="10"/>
      <c r="L128" s="10"/>
      <c r="M128" s="10"/>
    </row>
    <row r="129" spans="3:13" ht="18.600000000000001" customHeight="1"/>
    <row r="130" spans="3:13" ht="18.95" thickBot="1">
      <c r="C130" s="506" t="s">
        <v>1116</v>
      </c>
      <c r="D130" s="506"/>
      <c r="E130" s="506"/>
      <c r="F130" s="506"/>
      <c r="G130" s="506"/>
      <c r="H130" s="506"/>
      <c r="I130" s="506"/>
      <c r="J130" s="506"/>
      <c r="K130" s="506"/>
      <c r="L130" s="506"/>
      <c r="M130" s="506"/>
    </row>
    <row r="131" spans="3:13" ht="18.95" customHeight="1"/>
    <row r="132" spans="3:13" ht="206.25" customHeight="1">
      <c r="C132" s="571" t="s">
        <v>1117</v>
      </c>
      <c r="D132" s="571"/>
      <c r="E132" s="571"/>
      <c r="F132" s="571"/>
      <c r="G132" s="571"/>
      <c r="H132" s="571"/>
      <c r="I132" s="571"/>
      <c r="J132" s="571"/>
      <c r="K132" s="571"/>
      <c r="L132" s="571"/>
      <c r="M132" s="571"/>
    </row>
    <row r="133" spans="3:13" ht="29.45" customHeight="1">
      <c r="C133" s="484" t="s">
        <v>1118</v>
      </c>
      <c r="D133" s="484"/>
      <c r="E133" s="484"/>
      <c r="F133" s="484"/>
      <c r="G133" s="484"/>
      <c r="H133" s="484"/>
      <c r="I133" s="484"/>
      <c r="J133" s="484"/>
      <c r="K133" s="484"/>
      <c r="L133" s="484"/>
      <c r="M133" s="484"/>
    </row>
    <row r="135" spans="3:13" ht="18.600000000000001" customHeight="1" thickBot="1">
      <c r="C135" s="506" t="s">
        <v>1119</v>
      </c>
      <c r="D135" s="506"/>
      <c r="E135" s="506"/>
      <c r="F135" s="506"/>
      <c r="G135" s="506"/>
      <c r="H135" s="81">
        <v>2019</v>
      </c>
      <c r="I135" s="81">
        <v>2020</v>
      </c>
      <c r="J135" s="81">
        <v>2021</v>
      </c>
      <c r="K135" s="81">
        <v>2022</v>
      </c>
      <c r="L135" s="81">
        <v>2023</v>
      </c>
      <c r="M135" s="81">
        <v>2024</v>
      </c>
    </row>
    <row r="136" spans="3:13" ht="18.600000000000001" customHeight="1">
      <c r="C136" s="7" t="s">
        <v>1114</v>
      </c>
      <c r="D136" s="186"/>
      <c r="E136" s="186"/>
      <c r="F136" s="186"/>
      <c r="G136" s="186"/>
      <c r="H136" s="191" t="s">
        <v>1049</v>
      </c>
      <c r="I136" s="191" t="s">
        <v>1049</v>
      </c>
      <c r="J136" s="191" t="s">
        <v>1049</v>
      </c>
      <c r="K136" s="191" t="s">
        <v>1049</v>
      </c>
      <c r="L136" s="191" t="s">
        <v>1049</v>
      </c>
      <c r="M136" s="323" t="s">
        <v>1049</v>
      </c>
    </row>
    <row r="137" spans="3:13" ht="18.600000000000001" customHeight="1"/>
    <row r="138" spans="3:13" ht="18.600000000000001" customHeight="1" thickBot="1">
      <c r="C138" s="506" t="s">
        <v>1120</v>
      </c>
      <c r="D138" s="506"/>
      <c r="E138" s="506"/>
      <c r="F138" s="506"/>
      <c r="G138" s="506"/>
      <c r="H138" s="506"/>
      <c r="I138" s="506"/>
      <c r="J138" s="506"/>
      <c r="K138" s="506"/>
      <c r="L138" s="506"/>
      <c r="M138" s="506"/>
    </row>
    <row r="139" spans="3:13" ht="36" customHeight="1">
      <c r="C139" s="553" t="s">
        <v>1054</v>
      </c>
      <c r="D139" s="553"/>
      <c r="E139" s="553"/>
      <c r="F139" s="553"/>
      <c r="G139" s="553"/>
      <c r="H139" s="553"/>
      <c r="I139" s="553"/>
      <c r="J139" s="553"/>
      <c r="K139" s="553"/>
      <c r="L139" s="553"/>
      <c r="M139" s="553"/>
    </row>
    <row r="141" spans="3:13" ht="18.95" thickBot="1">
      <c r="C141" s="506" t="s">
        <v>1121</v>
      </c>
      <c r="D141" s="506"/>
      <c r="E141" s="506"/>
      <c r="F141" s="506"/>
      <c r="G141" s="506"/>
      <c r="H141" s="506"/>
      <c r="I141" s="506"/>
      <c r="J141" s="506"/>
      <c r="K141" s="506"/>
      <c r="L141" s="506"/>
      <c r="M141" s="506"/>
    </row>
    <row r="142" spans="3:13" ht="18.600000000000001">
      <c r="C142" s="541" t="s">
        <v>1122</v>
      </c>
      <c r="D142" s="541"/>
      <c r="E142" s="541"/>
      <c r="F142" s="541"/>
      <c r="G142" s="541"/>
      <c r="H142" s="541"/>
      <c r="I142" s="541"/>
      <c r="J142" s="541"/>
      <c r="K142" s="541"/>
      <c r="L142" s="541"/>
      <c r="M142" s="541"/>
    </row>
    <row r="144" spans="3:13" ht="18.600000000000001" customHeight="1" thickBot="1">
      <c r="C144" s="506" t="s">
        <v>1123</v>
      </c>
      <c r="D144" s="506"/>
      <c r="E144" s="506"/>
      <c r="F144" s="506"/>
      <c r="G144" s="506"/>
      <c r="H144" s="506"/>
      <c r="I144" s="506"/>
      <c r="J144" s="506"/>
      <c r="K144" s="506"/>
      <c r="L144" s="506"/>
      <c r="M144" s="506"/>
    </row>
    <row r="145" spans="3:13" ht="63.95" customHeight="1">
      <c r="C145" s="556" t="s">
        <v>1124</v>
      </c>
      <c r="D145" s="556"/>
      <c r="E145" s="556"/>
      <c r="F145" s="556"/>
      <c r="G145" s="556"/>
      <c r="H145" s="556"/>
      <c r="I145" s="556"/>
      <c r="J145" s="556"/>
      <c r="K145" s="556"/>
      <c r="L145" s="556"/>
      <c r="M145" s="556"/>
    </row>
    <row r="146" spans="3:13" ht="18.600000000000001" customHeight="1"/>
    <row r="147" spans="3:13" ht="18.600000000000001" customHeight="1">
      <c r="C147" s="13" t="s">
        <v>1125</v>
      </c>
      <c r="D147" s="10"/>
      <c r="E147" s="10"/>
      <c r="F147" s="10"/>
      <c r="G147" s="10"/>
      <c r="H147" s="10"/>
      <c r="I147" s="10"/>
      <c r="J147" s="10"/>
      <c r="K147" s="10"/>
      <c r="L147" s="10"/>
      <c r="M147" s="10"/>
    </row>
    <row r="149" spans="3:13" ht="42.6" customHeight="1" thickBot="1">
      <c r="C149" s="506" t="s">
        <v>1126</v>
      </c>
      <c r="D149" s="506"/>
      <c r="E149" s="506"/>
      <c r="F149" s="506"/>
      <c r="G149" s="506"/>
      <c r="H149" s="81">
        <v>2019</v>
      </c>
      <c r="I149" s="81">
        <v>2020</v>
      </c>
      <c r="J149" s="81">
        <v>2021</v>
      </c>
      <c r="K149" s="81">
        <v>2022</v>
      </c>
      <c r="L149" s="81">
        <v>2023</v>
      </c>
      <c r="M149" s="81">
        <v>2024</v>
      </c>
    </row>
    <row r="150" spans="3:13" ht="18.600000000000001">
      <c r="C150" s="7" t="s">
        <v>1127</v>
      </c>
      <c r="D150" s="186"/>
      <c r="E150" s="186"/>
      <c r="F150" s="186"/>
      <c r="G150" s="186"/>
      <c r="H150" s="196">
        <v>2.6</v>
      </c>
      <c r="I150" s="196">
        <v>2.94</v>
      </c>
      <c r="J150" s="196">
        <v>3.62</v>
      </c>
      <c r="K150" s="197">
        <v>2.78</v>
      </c>
      <c r="L150" s="198">
        <v>3.6198448992823091</v>
      </c>
      <c r="M150" s="198">
        <v>2.63</v>
      </c>
    </row>
    <row r="152" spans="3:13" ht="18.95" thickBot="1">
      <c r="C152" s="506" t="s">
        <v>1128</v>
      </c>
      <c r="D152" s="506"/>
      <c r="E152" s="506"/>
      <c r="F152" s="506"/>
      <c r="G152" s="506"/>
      <c r="H152" s="506"/>
      <c r="I152" s="506"/>
      <c r="J152" s="506"/>
      <c r="K152" s="506"/>
      <c r="L152" s="506"/>
      <c r="M152" s="506"/>
    </row>
    <row r="153" spans="3:13" ht="18.600000000000001">
      <c r="C153" s="553" t="s">
        <v>1129</v>
      </c>
      <c r="D153" s="553"/>
      <c r="E153" s="553"/>
      <c r="F153" s="553"/>
      <c r="G153" s="553"/>
      <c r="H153" s="553"/>
      <c r="I153" s="553"/>
      <c r="J153" s="553"/>
      <c r="K153" s="553"/>
      <c r="L153" s="553"/>
      <c r="M153" s="553"/>
    </row>
    <row r="155" spans="3:13" ht="18.95" thickBot="1">
      <c r="C155" s="506" t="s">
        <v>1130</v>
      </c>
      <c r="D155" s="506"/>
      <c r="E155" s="506"/>
      <c r="F155" s="506"/>
      <c r="G155" s="506"/>
      <c r="H155" s="506"/>
      <c r="I155" s="506"/>
      <c r="J155" s="506"/>
      <c r="K155" s="506"/>
      <c r="L155" s="506"/>
      <c r="M155" s="506"/>
    </row>
    <row r="156" spans="3:13" ht="18.600000000000001">
      <c r="C156" s="553" t="s">
        <v>1131</v>
      </c>
      <c r="D156" s="553"/>
      <c r="E156" s="553"/>
      <c r="F156" s="553"/>
      <c r="G156" s="553"/>
      <c r="H156" s="553"/>
      <c r="I156" s="553"/>
      <c r="J156" s="553"/>
      <c r="K156" s="553"/>
      <c r="L156" s="553"/>
      <c r="M156" s="553"/>
    </row>
    <row r="157" spans="3:13" ht="18.600000000000001" customHeight="1"/>
    <row r="158" spans="3:13" ht="18.95" thickBot="1">
      <c r="C158" s="506" t="s">
        <v>1132</v>
      </c>
      <c r="D158" s="506"/>
      <c r="E158" s="506"/>
      <c r="F158" s="506"/>
      <c r="G158" s="506"/>
      <c r="H158" s="506"/>
      <c r="I158" s="506"/>
      <c r="J158" s="506"/>
      <c r="K158" s="506"/>
      <c r="L158" s="506"/>
      <c r="M158" s="506"/>
    </row>
    <row r="159" spans="3:13" ht="129.94999999999999" customHeight="1">
      <c r="C159" s="553" t="s">
        <v>1133</v>
      </c>
      <c r="D159" s="553"/>
      <c r="E159" s="553"/>
      <c r="F159" s="553"/>
      <c r="G159" s="553"/>
      <c r="H159" s="553"/>
      <c r="I159" s="553"/>
      <c r="J159" s="553"/>
      <c r="K159" s="553"/>
      <c r="L159" s="553"/>
      <c r="M159" s="553"/>
    </row>
    <row r="161" spans="3:14" ht="21">
      <c r="C161" s="13" t="s">
        <v>1134</v>
      </c>
      <c r="D161" s="10"/>
      <c r="E161" s="10"/>
      <c r="F161" s="10"/>
      <c r="G161" s="10"/>
      <c r="H161" s="10"/>
      <c r="I161" s="10"/>
      <c r="J161" s="10"/>
      <c r="K161" s="10"/>
      <c r="L161" s="10"/>
      <c r="M161" s="10"/>
    </row>
    <row r="163" spans="3:14" ht="60.6" customHeight="1" thickBot="1">
      <c r="C163" s="506" t="s">
        <v>1135</v>
      </c>
      <c r="D163" s="506"/>
      <c r="E163" s="506"/>
      <c r="F163" s="506"/>
      <c r="G163" s="506"/>
      <c r="H163" s="81">
        <v>2019</v>
      </c>
      <c r="I163" s="81">
        <v>2020</v>
      </c>
      <c r="J163" s="81">
        <v>2021</v>
      </c>
      <c r="K163" s="81">
        <v>2022</v>
      </c>
      <c r="L163" s="81">
        <v>2023</v>
      </c>
      <c r="M163" s="81">
        <v>2024</v>
      </c>
    </row>
    <row r="164" spans="3:14" ht="18.600000000000001">
      <c r="C164" s="87" t="s">
        <v>1136</v>
      </c>
      <c r="H164" s="132">
        <v>11529000</v>
      </c>
      <c r="I164" s="132">
        <v>11907688</v>
      </c>
      <c r="J164" s="132">
        <v>11072899</v>
      </c>
      <c r="K164" s="102">
        <v>9542710.2460923828</v>
      </c>
      <c r="L164" s="102">
        <v>8030863</v>
      </c>
      <c r="M164" s="102">
        <v>9006869</v>
      </c>
      <c r="N164" s="469"/>
    </row>
    <row r="165" spans="3:14" ht="18.600000000000001">
      <c r="C165" s="87" t="s">
        <v>1137</v>
      </c>
      <c r="H165" s="132">
        <v>3982000</v>
      </c>
      <c r="I165" s="132">
        <v>5989385</v>
      </c>
      <c r="J165" s="132">
        <v>6375240</v>
      </c>
      <c r="K165" s="102">
        <v>5264642.9079687297</v>
      </c>
      <c r="L165" s="102">
        <v>4097389</v>
      </c>
      <c r="M165" s="102">
        <v>2914695</v>
      </c>
      <c r="N165" s="469"/>
    </row>
    <row r="166" spans="3:14" ht="18.600000000000001">
      <c r="C166" s="87" t="s">
        <v>1138</v>
      </c>
      <c r="H166" s="132" t="s">
        <v>612</v>
      </c>
      <c r="I166" s="132" t="s">
        <v>612</v>
      </c>
      <c r="J166" s="132" t="s">
        <v>612</v>
      </c>
      <c r="K166" s="199" t="s">
        <v>612</v>
      </c>
      <c r="L166" s="199">
        <v>2.3032048557635493E-2</v>
      </c>
      <c r="M166" s="199">
        <v>0</v>
      </c>
      <c r="N166" s="469"/>
    </row>
    <row r="167" spans="3:14" ht="18.600000000000001">
      <c r="C167" s="87" t="s">
        <v>1139</v>
      </c>
      <c r="H167" s="132">
        <v>8753000</v>
      </c>
      <c r="I167" s="132">
        <v>7523488</v>
      </c>
      <c r="J167" s="132">
        <v>6969565</v>
      </c>
      <c r="K167" s="102">
        <v>7008219.9880656172</v>
      </c>
      <c r="L167" s="102">
        <v>6215154</v>
      </c>
      <c r="M167" s="102">
        <v>7198283</v>
      </c>
      <c r="N167" s="469"/>
    </row>
    <row r="168" spans="3:14" ht="18.600000000000001">
      <c r="C168" s="87" t="s">
        <v>1140</v>
      </c>
      <c r="H168" s="132">
        <v>551000</v>
      </c>
      <c r="I168" s="132">
        <v>526363</v>
      </c>
      <c r="J168" s="132">
        <v>459000</v>
      </c>
      <c r="K168" s="102">
        <v>424979</v>
      </c>
      <c r="L168" s="102">
        <v>467944</v>
      </c>
      <c r="M168" s="102">
        <v>571393</v>
      </c>
      <c r="N168" s="469"/>
    </row>
    <row r="169" spans="3:14" ht="18.600000000000001">
      <c r="C169" s="87" t="s">
        <v>1141</v>
      </c>
      <c r="H169" s="132">
        <v>932000</v>
      </c>
      <c r="I169" s="132">
        <v>976161</v>
      </c>
      <c r="J169" s="132">
        <v>1504376</v>
      </c>
      <c r="K169" s="102">
        <v>865962.15768527449</v>
      </c>
      <c r="L169" s="102">
        <v>719405</v>
      </c>
      <c r="M169" s="102">
        <v>832361</v>
      </c>
      <c r="N169" s="469"/>
    </row>
    <row r="170" spans="3:14" ht="41.1" customHeight="1">
      <c r="C170" s="599" t="s">
        <v>1142</v>
      </c>
      <c r="D170" s="599"/>
      <c r="E170" s="599"/>
      <c r="F170" s="599"/>
      <c r="G170" s="599"/>
      <c r="H170" s="132">
        <v>6622000</v>
      </c>
      <c r="I170" s="132">
        <v>4810112</v>
      </c>
      <c r="J170" s="132">
        <v>6149789</v>
      </c>
      <c r="K170" s="102">
        <v>6350894.471677064</v>
      </c>
      <c r="L170" s="102">
        <v>6138119</v>
      </c>
      <c r="M170" s="102">
        <v>2485508</v>
      </c>
      <c r="N170" s="469"/>
    </row>
    <row r="171" spans="3:14" ht="284.10000000000002" customHeight="1">
      <c r="C171" s="515" t="s">
        <v>1143</v>
      </c>
      <c r="D171" s="515"/>
      <c r="E171" s="515"/>
      <c r="F171" s="515"/>
      <c r="G171" s="515"/>
      <c r="H171" s="515"/>
      <c r="I171" s="515"/>
      <c r="J171" s="515"/>
      <c r="K171" s="515"/>
      <c r="L171" s="515"/>
      <c r="M171" s="515"/>
    </row>
    <row r="173" spans="3:14" ht="18.95" thickBot="1">
      <c r="C173" s="506" t="s">
        <v>1144</v>
      </c>
      <c r="D173" s="506"/>
      <c r="E173" s="506"/>
      <c r="F173" s="506"/>
      <c r="G173" s="506"/>
      <c r="H173" s="506"/>
      <c r="I173" s="506"/>
      <c r="J173" s="506"/>
      <c r="K173" s="506"/>
      <c r="L173" s="506"/>
      <c r="M173" s="506"/>
    </row>
    <row r="174" spans="3:14" ht="18.600000000000001">
      <c r="C174" s="553" t="s">
        <v>1145</v>
      </c>
      <c r="D174" s="553"/>
      <c r="E174" s="553"/>
      <c r="F174" s="553"/>
      <c r="G174" s="553"/>
      <c r="H174" s="553"/>
      <c r="I174" s="553"/>
      <c r="J174" s="553"/>
      <c r="K174" s="553"/>
      <c r="L174" s="553"/>
      <c r="M174" s="553"/>
    </row>
    <row r="176" spans="3:14" ht="18.95" thickBot="1">
      <c r="C176" s="506" t="s">
        <v>1146</v>
      </c>
      <c r="D176" s="506"/>
      <c r="E176" s="506"/>
      <c r="F176" s="506"/>
      <c r="G176" s="506"/>
      <c r="H176" s="506"/>
      <c r="I176" s="506"/>
      <c r="J176" s="506"/>
      <c r="K176" s="506"/>
      <c r="L176" s="506"/>
      <c r="M176" s="506"/>
    </row>
    <row r="177" spans="3:13" ht="42.95" customHeight="1">
      <c r="C177" s="553" t="s">
        <v>1147</v>
      </c>
      <c r="D177" s="553"/>
      <c r="E177" s="553"/>
      <c r="F177" s="553"/>
      <c r="G177" s="553"/>
      <c r="H177" s="553"/>
      <c r="I177" s="553"/>
      <c r="J177" s="553"/>
      <c r="K177" s="553"/>
      <c r="L177" s="553"/>
      <c r="M177" s="553"/>
    </row>
    <row r="184" spans="3:13" ht="27" customHeight="1"/>
    <row r="189" spans="3:13" ht="39.6" customHeight="1"/>
    <row r="203" ht="29.45" customHeight="1"/>
    <row r="204" ht="26.45" customHeight="1"/>
    <row r="206" ht="18.95" customHeight="1"/>
    <row r="209" ht="12.6" customHeight="1"/>
    <row r="213" ht="14.45" customHeight="1"/>
    <row r="216" ht="87.95" customHeight="1"/>
    <row r="221" ht="84.6" customHeight="1"/>
    <row r="222" ht="18.600000000000001" customHeight="1"/>
    <row r="223" ht="18.95" customHeight="1"/>
    <row r="224" ht="18.600000000000001" customHeight="1"/>
    <row r="225" ht="18.600000000000001" customHeight="1"/>
    <row r="226" ht="18.600000000000001" customHeight="1"/>
    <row r="228" ht="18.600000000000001" customHeight="1"/>
    <row r="229" ht="18.600000000000001" customHeight="1"/>
    <row r="231" ht="18.600000000000001" customHeight="1"/>
    <row r="232" ht="18.600000000000001" customHeight="1"/>
    <row r="233" ht="21" customHeight="1"/>
    <row r="234" ht="15.95" customHeight="1"/>
    <row r="235" ht="18.600000000000001" customHeight="1"/>
    <row r="237" ht="18.600000000000001" customHeight="1"/>
    <row r="241" ht="15.95" customHeight="1"/>
    <row r="242" ht="18.600000000000001" customHeight="1"/>
    <row r="244" ht="18.600000000000001" customHeight="1"/>
    <row r="245" ht="18.600000000000001" customHeight="1"/>
    <row r="246" ht="18.600000000000001" customHeight="1"/>
    <row r="247" ht="18.600000000000001" customHeight="1"/>
    <row r="248" ht="14.45" customHeight="1"/>
    <row r="252" ht="14.45" customHeight="1"/>
    <row r="253" ht="14.45" customHeight="1"/>
    <row r="254" ht="14.45" customHeight="1"/>
  </sheetData>
  <mergeCells count="74">
    <mergeCell ref="C144:M144"/>
    <mergeCell ref="C145:M145"/>
    <mergeCell ref="C149:G149"/>
    <mergeCell ref="C152:M152"/>
    <mergeCell ref="C159:M159"/>
    <mergeCell ref="C90:G90"/>
    <mergeCell ref="C93:G93"/>
    <mergeCell ref="C91:G91"/>
    <mergeCell ref="C94:G94"/>
    <mergeCell ref="C97:M97"/>
    <mergeCell ref="C47:G47"/>
    <mergeCell ref="C49:G49"/>
    <mergeCell ref="C71:G71"/>
    <mergeCell ref="C53:M53"/>
    <mergeCell ref="C75:G75"/>
    <mergeCell ref="C54:M55"/>
    <mergeCell ref="C57:G57"/>
    <mergeCell ref="C59:M59"/>
    <mergeCell ref="C61:G61"/>
    <mergeCell ref="C63:M63"/>
    <mergeCell ref="C65:K65"/>
    <mergeCell ref="C35:M35"/>
    <mergeCell ref="C33:K33"/>
    <mergeCell ref="C39:G39"/>
    <mergeCell ref="C177:M177"/>
    <mergeCell ref="C153:M153"/>
    <mergeCell ref="C155:M155"/>
    <mergeCell ref="C156:M156"/>
    <mergeCell ref="C158:M158"/>
    <mergeCell ref="C176:M176"/>
    <mergeCell ref="C163:G163"/>
    <mergeCell ref="C170:G170"/>
    <mergeCell ref="C173:M173"/>
    <mergeCell ref="C174:M174"/>
    <mergeCell ref="C171:M171"/>
    <mergeCell ref="C41:G41"/>
    <mergeCell ref="C67:M67"/>
    <mergeCell ref="C141:M141"/>
    <mergeCell ref="C142:M142"/>
    <mergeCell ref="C119:G119"/>
    <mergeCell ref="C121:G121"/>
    <mergeCell ref="C122:G122"/>
    <mergeCell ref="C124:G124"/>
    <mergeCell ref="C130:M130"/>
    <mergeCell ref="C132:M132"/>
    <mergeCell ref="C138:M138"/>
    <mergeCell ref="C139:M139"/>
    <mergeCell ref="C135:G135"/>
    <mergeCell ref="C45:G45"/>
    <mergeCell ref="C51:G51"/>
    <mergeCell ref="C7:G7"/>
    <mergeCell ref="C9:G9"/>
    <mergeCell ref="C17:G17"/>
    <mergeCell ref="C11:G11"/>
    <mergeCell ref="C13:G13"/>
    <mergeCell ref="C15:G15"/>
    <mergeCell ref="C19:G19"/>
    <mergeCell ref="C21:M21"/>
    <mergeCell ref="C22:M23"/>
    <mergeCell ref="C25:G25"/>
    <mergeCell ref="C43:G43"/>
    <mergeCell ref="C27:M27"/>
    <mergeCell ref="C29:G29"/>
    <mergeCell ref="C31:M31"/>
    <mergeCell ref="C100:M100"/>
    <mergeCell ref="C101:M101"/>
    <mergeCell ref="C133:M133"/>
    <mergeCell ref="C98:M98"/>
    <mergeCell ref="C118:G118"/>
    <mergeCell ref="C103:M103"/>
    <mergeCell ref="C107:M107"/>
    <mergeCell ref="C108:M111"/>
    <mergeCell ref="C104:M105"/>
    <mergeCell ref="C114:G114"/>
  </mergeCells>
  <hyperlinks>
    <hyperlink ref="A4" location="'ÍNDICE REMISSIVO'!A1" display="Índice" xr:uid="{15736D49-2B78-417B-9FEF-36A2110C3244}"/>
    <hyperlink ref="F1" location="ÍNDICE!A1" display="Índice" xr:uid="{83AD68E9-3548-4248-BA64-C9E2AEF49BAB}"/>
    <hyperlink ref="G1" location="'TEMAS MATERIAIS'!A1" display="Temas materiais" xr:uid="{21A3D4DB-4E12-43CA-B81C-AA39D29A2EA3}"/>
    <hyperlink ref="H1" location="AMBIENTAL!A1" display="Ambiental" xr:uid="{60EA043E-5D26-4C50-A4D8-8C6254B5658E}"/>
    <hyperlink ref="I1" location="ECONÔMICO!A1" display="Econômico " xr:uid="{A1738CEC-311E-4899-A97D-E0613F2AF55B}"/>
    <hyperlink ref="J1" location="GOVERNANÇA!A1" display="Governança " xr:uid="{11D3BF57-E57F-4958-95A8-A607EED6D192}"/>
    <hyperlink ref="L1" location="GRI!A1" display="GRI" xr:uid="{B21DFD66-E146-4118-9A39-D2B3AB2B9300}"/>
    <hyperlink ref="M1" location="SASB!A1" display="SASB" xr:uid="{9354979E-6296-4569-8181-E773853F94C4}"/>
    <hyperlink ref="K1" location="SOCIAL!A1" display="Social " xr:uid="{2BA9C410-813C-44BD-AC84-ED58E83DAAA8}"/>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F7A76-A04D-4575-9943-D614549EF99F}">
  <sheetPr>
    <tabColor rgb="FF0070C0"/>
  </sheetPr>
  <dimension ref="A1:S285"/>
  <sheetViews>
    <sheetView showGridLines="0" zoomScale="65" zoomScaleNormal="100" workbookViewId="0">
      <selection activeCell="C12" sqref="C12:M13"/>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1148</v>
      </c>
      <c r="S3" s="21"/>
    </row>
    <row r="4" spans="1:19" ht="21">
      <c r="A4" s="5" t="s">
        <v>0</v>
      </c>
      <c r="B4" s="6">
        <v>3</v>
      </c>
      <c r="C4" s="4"/>
    </row>
    <row r="5" spans="1:19" ht="21">
      <c r="A5" s="5"/>
      <c r="B5" s="6"/>
      <c r="C5" s="13" t="s">
        <v>1149</v>
      </c>
      <c r="D5" s="10"/>
      <c r="E5" s="10"/>
      <c r="F5" s="10"/>
      <c r="G5" s="10"/>
      <c r="H5" s="10"/>
      <c r="I5" s="10"/>
      <c r="J5" s="10"/>
      <c r="K5" s="10"/>
      <c r="L5" s="10"/>
      <c r="M5" s="10"/>
    </row>
    <row r="6" spans="1:19" ht="18.600000000000001">
      <c r="A6" s="5"/>
      <c r="B6" s="6"/>
      <c r="C6" s="135"/>
    </row>
    <row r="7" spans="1:19" ht="21.6" customHeight="1" thickBot="1">
      <c r="A7" s="5"/>
      <c r="B7" s="6"/>
      <c r="C7" s="506" t="s">
        <v>1150</v>
      </c>
      <c r="D7" s="506"/>
      <c r="E7" s="506"/>
      <c r="F7" s="506"/>
      <c r="G7" s="506"/>
      <c r="H7" s="506"/>
      <c r="I7" s="506"/>
      <c r="J7" s="506"/>
      <c r="K7" s="506"/>
      <c r="L7" s="81"/>
      <c r="M7" s="81"/>
    </row>
    <row r="8" spans="1:19" ht="174" customHeight="1">
      <c r="A8" s="5"/>
      <c r="B8" s="6"/>
      <c r="C8" s="577" t="s">
        <v>1151</v>
      </c>
      <c r="D8" s="577"/>
      <c r="E8" s="577"/>
      <c r="F8" s="577"/>
      <c r="G8" s="577"/>
      <c r="H8" s="577"/>
      <c r="I8" s="577"/>
      <c r="J8" s="577"/>
      <c r="K8" s="577"/>
      <c r="L8" s="577"/>
      <c r="M8" s="577"/>
    </row>
    <row r="9" spans="1:19" ht="15.95" customHeight="1">
      <c r="A9" s="5"/>
      <c r="B9" s="6"/>
      <c r="C9" s="173"/>
      <c r="D9" s="173"/>
      <c r="E9" s="173"/>
      <c r="F9" s="173"/>
      <c r="G9" s="173"/>
      <c r="H9" s="173"/>
      <c r="I9" s="173"/>
      <c r="J9" s="173"/>
      <c r="K9" s="173"/>
      <c r="L9" s="173"/>
      <c r="M9" s="173"/>
    </row>
    <row r="10" spans="1:19" ht="21">
      <c r="A10" s="5"/>
      <c r="B10" s="6"/>
      <c r="C10" s="13" t="s">
        <v>1152</v>
      </c>
      <c r="D10" s="10"/>
      <c r="E10" s="10"/>
      <c r="F10" s="10"/>
      <c r="G10" s="10"/>
      <c r="H10" s="10"/>
      <c r="I10" s="10"/>
      <c r="J10" s="10"/>
      <c r="K10" s="10"/>
      <c r="L10" s="10"/>
      <c r="M10" s="10"/>
    </row>
    <row r="11" spans="1:19" ht="18.600000000000001">
      <c r="A11" s="5"/>
      <c r="B11" s="6"/>
      <c r="C11" s="135"/>
    </row>
    <row r="12" spans="1:19" ht="300.60000000000002" customHeight="1">
      <c r="A12" s="5"/>
      <c r="B12" s="6"/>
      <c r="C12" s="598" t="s">
        <v>1153</v>
      </c>
      <c r="D12" s="598"/>
      <c r="E12" s="598"/>
      <c r="F12" s="598"/>
      <c r="G12" s="598"/>
      <c r="H12" s="598"/>
      <c r="I12" s="598"/>
      <c r="J12" s="598"/>
      <c r="K12" s="598"/>
      <c r="L12" s="598"/>
      <c r="M12" s="598"/>
    </row>
    <row r="13" spans="1:19" ht="221.45" customHeight="1">
      <c r="A13" s="5"/>
      <c r="B13" s="6"/>
      <c r="C13" s="577"/>
      <c r="D13" s="577"/>
      <c r="E13" s="577"/>
      <c r="F13" s="577"/>
      <c r="G13" s="577"/>
      <c r="H13" s="577"/>
      <c r="I13" s="577"/>
      <c r="J13" s="577"/>
      <c r="K13" s="577"/>
      <c r="L13" s="577"/>
      <c r="M13" s="577"/>
    </row>
    <row r="14" spans="1:19" ht="18.600000000000001">
      <c r="A14" s="5"/>
      <c r="B14" s="6"/>
      <c r="C14" s="171"/>
      <c r="D14" s="171"/>
      <c r="E14" s="171"/>
      <c r="F14" s="171"/>
      <c r="G14" s="171"/>
      <c r="H14" s="171"/>
      <c r="I14" s="171"/>
      <c r="J14" s="171"/>
      <c r="K14" s="171"/>
      <c r="L14" s="171"/>
      <c r="M14" s="171"/>
    </row>
    <row r="15" spans="1:19" ht="18.600000000000001">
      <c r="A15" s="5"/>
      <c r="B15" s="6"/>
      <c r="C15" s="171"/>
      <c r="D15" s="171"/>
      <c r="E15" s="171"/>
      <c r="F15" s="171"/>
      <c r="G15" s="171"/>
      <c r="H15" s="171"/>
      <c r="I15" s="171"/>
      <c r="J15" s="171"/>
      <c r="K15" s="171"/>
      <c r="L15" s="171"/>
      <c r="M15" s="171"/>
    </row>
    <row r="16" spans="1:19" ht="21">
      <c r="A16" s="5"/>
      <c r="B16" s="6"/>
      <c r="C16" s="13" t="s">
        <v>1154</v>
      </c>
      <c r="D16" s="10"/>
      <c r="E16" s="10"/>
      <c r="F16" s="10"/>
      <c r="G16" s="10"/>
      <c r="H16" s="10"/>
      <c r="I16" s="10"/>
      <c r="J16" s="10"/>
      <c r="K16" s="10"/>
      <c r="L16" s="10"/>
      <c r="M16" s="10"/>
    </row>
    <row r="17" spans="1:19" ht="18.600000000000001">
      <c r="A17" s="5"/>
      <c r="B17" s="6"/>
      <c r="C17" s="135"/>
    </row>
    <row r="18" spans="1:19" ht="21.6" customHeight="1" thickBot="1">
      <c r="A18" s="5"/>
      <c r="B18" s="6"/>
      <c r="C18" s="506" t="s">
        <v>1155</v>
      </c>
      <c r="D18" s="506"/>
      <c r="E18" s="506"/>
      <c r="F18" s="506"/>
      <c r="G18" s="506"/>
      <c r="H18" s="506"/>
      <c r="I18" s="506"/>
      <c r="J18" s="506"/>
      <c r="K18" s="81">
        <v>2022</v>
      </c>
      <c r="L18" s="81">
        <v>2023</v>
      </c>
      <c r="M18" s="81">
        <v>2024</v>
      </c>
    </row>
    <row r="19" spans="1:19" ht="21.6" customHeight="1">
      <c r="A19" s="134"/>
      <c r="B19" s="6"/>
      <c r="C19" s="94" t="s">
        <v>1156</v>
      </c>
      <c r="D19" s="173"/>
      <c r="E19" s="173"/>
      <c r="F19" s="173"/>
      <c r="G19" s="173"/>
      <c r="H19" s="173"/>
      <c r="I19" s="173"/>
      <c r="J19" s="173"/>
      <c r="K19" s="92">
        <f>SUM(K20:K21)</f>
        <v>50390.531822304896</v>
      </c>
      <c r="L19" s="92">
        <v>50815.600087015198</v>
      </c>
      <c r="M19" s="92">
        <f>43838679.4730026/1000</f>
        <v>43838.679473002601</v>
      </c>
      <c r="Q19" s="80"/>
      <c r="R19" s="80"/>
      <c r="S19" s="80"/>
    </row>
    <row r="20" spans="1:19" ht="21.6" customHeight="1">
      <c r="A20" s="134"/>
      <c r="B20" s="6"/>
      <c r="C20" s="137" t="s">
        <v>1157</v>
      </c>
      <c r="D20" s="171"/>
      <c r="E20" s="171"/>
      <c r="F20" s="171"/>
      <c r="G20" s="171"/>
      <c r="H20" s="171"/>
      <c r="I20" s="171"/>
      <c r="J20" s="171"/>
      <c r="K20" s="88">
        <v>23484.085896573099</v>
      </c>
      <c r="L20" s="88">
        <v>21802.404177001998</v>
      </c>
      <c r="M20" s="88">
        <f>21603587.2233354/1000</f>
        <v>21603.587223335398</v>
      </c>
      <c r="Q20" s="80"/>
      <c r="R20" s="80"/>
      <c r="S20" s="80"/>
    </row>
    <row r="21" spans="1:19" ht="21.6" customHeight="1">
      <c r="A21" s="134"/>
      <c r="B21" s="6"/>
      <c r="C21" s="137" t="s">
        <v>1158</v>
      </c>
      <c r="D21" s="171"/>
      <c r="E21" s="171"/>
      <c r="F21" s="171"/>
      <c r="G21" s="171"/>
      <c r="H21" s="171"/>
      <c r="I21" s="171"/>
      <c r="J21" s="171"/>
      <c r="K21" s="88">
        <v>26906.445925731801</v>
      </c>
      <c r="L21" s="88">
        <v>29013.195910013201</v>
      </c>
      <c r="M21" s="88">
        <f>22235092.2496672/1000</f>
        <v>22235.092249667203</v>
      </c>
      <c r="Q21" s="80"/>
      <c r="R21" s="80"/>
      <c r="S21" s="80"/>
    </row>
    <row r="22" spans="1:19" ht="21.6" customHeight="1">
      <c r="A22" s="134"/>
      <c r="B22" s="6"/>
      <c r="C22" s="137"/>
      <c r="D22" s="171"/>
      <c r="E22" s="171"/>
      <c r="F22" s="171"/>
      <c r="G22" s="171"/>
      <c r="H22" s="171"/>
      <c r="I22" s="171"/>
      <c r="J22" s="171"/>
      <c r="K22" s="88"/>
      <c r="L22" s="88"/>
      <c r="M22" s="88"/>
      <c r="Q22" s="80"/>
      <c r="R22" s="80"/>
      <c r="S22" s="80"/>
    </row>
    <row r="23" spans="1:19" ht="21.6" customHeight="1">
      <c r="A23" s="134"/>
      <c r="B23" s="6"/>
      <c r="C23" s="94" t="s">
        <v>1159</v>
      </c>
      <c r="D23" s="171"/>
      <c r="E23" s="171"/>
      <c r="F23" s="171"/>
      <c r="G23" s="171"/>
      <c r="H23" s="171"/>
      <c r="I23" s="171"/>
      <c r="J23" s="171"/>
      <c r="K23" s="92" t="s">
        <v>612</v>
      </c>
      <c r="L23" s="92">
        <f>SUM(L24:L25)</f>
        <v>5275.0095000788997</v>
      </c>
      <c r="M23" s="92">
        <f>1341788.4600685/1000</f>
        <v>1341.7884600684999</v>
      </c>
      <c r="Q23" s="80"/>
      <c r="R23" s="80"/>
      <c r="S23" s="80"/>
    </row>
    <row r="24" spans="1:19" ht="21.6" customHeight="1">
      <c r="A24" s="134"/>
      <c r="B24" s="6"/>
      <c r="C24" s="137" t="s">
        <v>1157</v>
      </c>
      <c r="D24" s="171"/>
      <c r="E24" s="171"/>
      <c r="F24" s="171"/>
      <c r="G24" s="171"/>
      <c r="H24" s="171"/>
      <c r="I24" s="171"/>
      <c r="J24" s="171"/>
      <c r="K24" s="88" t="s">
        <v>612</v>
      </c>
      <c r="L24" s="88">
        <v>4045.5885000254998</v>
      </c>
      <c r="M24" s="88">
        <f>375432.4600258/1000</f>
        <v>375.43246002579997</v>
      </c>
      <c r="Q24" s="80"/>
      <c r="R24" s="80"/>
      <c r="S24" s="80"/>
    </row>
    <row r="25" spans="1:19" ht="18.600000000000001" customHeight="1">
      <c r="A25" s="5"/>
      <c r="B25" s="6"/>
      <c r="C25" s="137" t="s">
        <v>1158</v>
      </c>
      <c r="D25" s="104"/>
      <c r="E25" s="104"/>
      <c r="F25" s="104"/>
      <c r="G25" s="104"/>
      <c r="H25" s="104"/>
      <c r="I25" s="104"/>
      <c r="J25" s="104"/>
      <c r="K25" s="88"/>
      <c r="L25" s="88">
        <v>1229.4210000534001</v>
      </c>
      <c r="M25" s="88">
        <f>966446.0000427/1000</f>
        <v>966.44600004270001</v>
      </c>
    </row>
    <row r="26" spans="1:19" ht="18.600000000000001" customHeight="1">
      <c r="A26" s="5"/>
      <c r="C26" s="171"/>
      <c r="D26" s="171"/>
      <c r="E26" s="171"/>
      <c r="F26" s="171"/>
      <c r="G26" s="171"/>
      <c r="H26" s="132"/>
      <c r="I26" s="132"/>
      <c r="J26" s="132"/>
      <c r="K26" s="132"/>
      <c r="L26" s="132"/>
      <c r="M26" s="132"/>
    </row>
    <row r="27" spans="1:19" ht="18.600000000000001" customHeight="1" thickBot="1">
      <c r="A27" s="5"/>
      <c r="C27" s="506" t="s">
        <v>1160</v>
      </c>
      <c r="D27" s="506"/>
      <c r="E27" s="506"/>
      <c r="F27" s="506"/>
      <c r="G27" s="506"/>
      <c r="H27" s="506"/>
      <c r="I27" s="506"/>
      <c r="J27" s="506"/>
      <c r="K27" s="506"/>
      <c r="L27" s="506"/>
      <c r="M27" s="506"/>
    </row>
    <row r="28" spans="1:19" ht="18.600000000000001" customHeight="1">
      <c r="A28" s="5"/>
      <c r="C28" s="173"/>
      <c r="D28" s="173"/>
      <c r="E28" s="173"/>
      <c r="F28" s="173"/>
      <c r="G28" s="173"/>
      <c r="H28" s="104"/>
      <c r="I28" s="104"/>
      <c r="J28" s="104"/>
      <c r="K28" s="104"/>
      <c r="L28" s="104"/>
      <c r="M28" s="104"/>
    </row>
    <row r="29" spans="1:19" ht="195" customHeight="1">
      <c r="A29" s="5"/>
      <c r="C29" s="484" t="s">
        <v>1161</v>
      </c>
      <c r="D29" s="484"/>
      <c r="E29" s="484"/>
      <c r="F29" s="484"/>
      <c r="G29" s="484"/>
      <c r="H29" s="484"/>
      <c r="I29" s="484"/>
      <c r="J29" s="484"/>
      <c r="K29" s="484"/>
      <c r="L29" s="484"/>
      <c r="M29" s="484"/>
    </row>
    <row r="30" spans="1:19" ht="18.600000000000001">
      <c r="A30" s="5"/>
      <c r="C30" s="1"/>
      <c r="D30" s="1"/>
      <c r="E30" s="1"/>
      <c r="F30" s="1"/>
      <c r="G30" s="1"/>
      <c r="H30" s="1"/>
      <c r="I30" s="1"/>
      <c r="J30" s="1"/>
      <c r="K30" s="1"/>
      <c r="L30" s="1"/>
      <c r="M30" s="1"/>
    </row>
    <row r="31" spans="1:19" ht="21">
      <c r="A31" s="5"/>
      <c r="C31" s="13" t="s">
        <v>1162</v>
      </c>
      <c r="D31" s="10"/>
      <c r="E31" s="10"/>
      <c r="F31" s="10"/>
      <c r="G31" s="10"/>
      <c r="H31" s="10"/>
      <c r="I31" s="10"/>
      <c r="J31" s="10"/>
      <c r="K31" s="10"/>
      <c r="L31" s="10"/>
      <c r="M31" s="10"/>
    </row>
    <row r="32" spans="1:19" ht="18.600000000000001">
      <c r="A32" s="5"/>
      <c r="C32" s="1"/>
      <c r="D32" s="1"/>
      <c r="E32" s="1"/>
      <c r="F32" s="1"/>
      <c r="G32" s="1"/>
      <c r="H32" s="1"/>
      <c r="I32" s="1"/>
      <c r="J32" s="1"/>
      <c r="K32" s="1"/>
      <c r="L32" s="1"/>
      <c r="M32" s="1"/>
    </row>
    <row r="33" spans="1:13" ht="42.6" customHeight="1" thickBot="1">
      <c r="A33" s="5"/>
      <c r="C33" s="506" t="s">
        <v>1163</v>
      </c>
      <c r="D33" s="506"/>
      <c r="E33" s="506"/>
      <c r="F33" s="506"/>
      <c r="G33" s="506"/>
      <c r="H33" s="506"/>
      <c r="I33" s="506"/>
      <c r="J33" s="506"/>
      <c r="K33" s="81">
        <v>2022</v>
      </c>
      <c r="L33" s="81">
        <v>2023</v>
      </c>
      <c r="M33" s="81">
        <v>2024</v>
      </c>
    </row>
    <row r="34" spans="1:13" ht="18.600000000000001">
      <c r="A34" s="5"/>
      <c r="C34" s="94" t="s">
        <v>861</v>
      </c>
      <c r="D34" s="173"/>
      <c r="E34" s="173"/>
      <c r="F34" s="173"/>
      <c r="G34" s="173"/>
      <c r="H34" s="173"/>
      <c r="I34" s="173"/>
      <c r="J34" s="173"/>
      <c r="K34" s="92">
        <v>32441.097368001003</v>
      </c>
      <c r="L34" s="92">
        <f>SUM(L35:L36)</f>
        <v>34563.942860099502</v>
      </c>
      <c r="M34" s="92">
        <f>SUM(M35:M36)</f>
        <v>25614.419434405801</v>
      </c>
    </row>
    <row r="35" spans="1:13" ht="18.600000000000001">
      <c r="A35" s="5"/>
      <c r="C35" s="137" t="s">
        <v>1157</v>
      </c>
      <c r="D35" s="171"/>
      <c r="E35" s="171"/>
      <c r="F35" s="171"/>
      <c r="G35" s="171"/>
      <c r="H35" s="171"/>
      <c r="I35" s="171"/>
      <c r="J35" s="171"/>
      <c r="K35" s="88">
        <v>15179.569220000001</v>
      </c>
      <c r="L35" s="88">
        <v>18313.495092277306</v>
      </c>
      <c r="M35" s="88">
        <v>13275.640919271602</v>
      </c>
    </row>
    <row r="36" spans="1:13" ht="18.600000000000001">
      <c r="A36" s="5"/>
      <c r="C36" s="137" t="s">
        <v>1158</v>
      </c>
      <c r="D36" s="171"/>
      <c r="E36" s="171"/>
      <c r="F36" s="171"/>
      <c r="G36" s="171"/>
      <c r="H36" s="171"/>
      <c r="I36" s="171"/>
      <c r="J36" s="171"/>
      <c r="K36" s="88">
        <v>17261.528148001002</v>
      </c>
      <c r="L36" s="88">
        <v>16250.447767822196</v>
      </c>
      <c r="M36" s="88">
        <v>12338.7785151342</v>
      </c>
    </row>
    <row r="37" spans="1:13" ht="18.600000000000001">
      <c r="A37" s="5"/>
      <c r="C37" s="137"/>
      <c r="D37" s="171"/>
      <c r="E37" s="171"/>
      <c r="F37" s="171"/>
      <c r="G37" s="171"/>
      <c r="H37" s="171"/>
      <c r="I37" s="171"/>
      <c r="J37" s="171"/>
      <c r="K37" s="88"/>
      <c r="L37" s="88"/>
      <c r="M37" s="88"/>
    </row>
    <row r="38" spans="1:13" ht="37.5" customHeight="1" thickBot="1">
      <c r="A38" s="5"/>
      <c r="C38" s="506" t="s">
        <v>1164</v>
      </c>
      <c r="D38" s="506"/>
      <c r="E38" s="506"/>
      <c r="F38" s="506"/>
      <c r="G38" s="506"/>
      <c r="H38" s="506"/>
      <c r="I38" s="506"/>
      <c r="J38" s="506"/>
      <c r="K38" s="81">
        <v>2022</v>
      </c>
      <c r="L38" s="81">
        <v>2023</v>
      </c>
      <c r="M38" s="81">
        <v>2024</v>
      </c>
    </row>
    <row r="39" spans="1:13" ht="18.600000000000001">
      <c r="A39" s="5"/>
      <c r="C39" s="94" t="s">
        <v>861</v>
      </c>
      <c r="D39" s="173"/>
      <c r="E39" s="173"/>
      <c r="F39" s="173"/>
      <c r="G39" s="173"/>
      <c r="H39" s="173"/>
      <c r="I39" s="173"/>
      <c r="J39" s="173"/>
      <c r="K39" s="92">
        <f>SUM(K40:K42)</f>
        <v>14972.550220000001</v>
      </c>
      <c r="L39" s="92">
        <f>SUM(L40:L42)</f>
        <v>18313.495092277306</v>
      </c>
      <c r="M39" s="92">
        <v>13276</v>
      </c>
    </row>
    <row r="40" spans="1:13" ht="18.600000000000001">
      <c r="A40" s="5"/>
      <c r="C40" s="605" t="s">
        <v>1165</v>
      </c>
      <c r="D40" s="605"/>
      <c r="E40" s="605"/>
      <c r="F40" s="605"/>
      <c r="G40" s="605"/>
      <c r="H40" s="605"/>
      <c r="I40" s="605"/>
      <c r="J40" s="605"/>
      <c r="K40" s="147" t="s">
        <v>612</v>
      </c>
      <c r="L40" s="138">
        <v>157.2890600007</v>
      </c>
      <c r="M40" s="138">
        <v>499</v>
      </c>
    </row>
    <row r="41" spans="1:13" ht="18.600000000000001">
      <c r="A41" s="5"/>
      <c r="C41" s="605" t="s">
        <v>1166</v>
      </c>
      <c r="D41" s="605"/>
      <c r="E41" s="605"/>
      <c r="F41" s="605"/>
      <c r="G41" s="605"/>
      <c r="H41" s="605"/>
      <c r="I41" s="605"/>
      <c r="J41" s="171"/>
      <c r="K41" s="88">
        <v>2224.4839999999999</v>
      </c>
      <c r="L41" s="88">
        <v>835.30631024700426</v>
      </c>
      <c r="M41" s="88">
        <v>560</v>
      </c>
    </row>
    <row r="42" spans="1:13" ht="18.600000000000001">
      <c r="A42" s="5"/>
      <c r="C42" s="605" t="s">
        <v>1167</v>
      </c>
      <c r="D42" s="605"/>
      <c r="E42" s="605"/>
      <c r="F42" s="605"/>
      <c r="G42" s="605"/>
      <c r="H42" s="605"/>
      <c r="I42" s="605"/>
      <c r="J42" s="171"/>
      <c r="K42" s="88">
        <v>12748.066220000001</v>
      </c>
      <c r="L42" s="88">
        <v>17320.899722029601</v>
      </c>
      <c r="M42" s="88">
        <v>12217</v>
      </c>
    </row>
    <row r="43" spans="1:13" ht="18.600000000000001">
      <c r="A43" s="5"/>
      <c r="C43" s="202"/>
      <c r="D43" s="202"/>
      <c r="E43" s="202"/>
      <c r="F43" s="202"/>
      <c r="G43" s="202"/>
      <c r="H43" s="202"/>
      <c r="I43" s="202"/>
      <c r="J43" s="171"/>
      <c r="K43" s="88"/>
      <c r="L43" s="88"/>
      <c r="M43" s="88"/>
    </row>
    <row r="44" spans="1:13" ht="38.450000000000003" customHeight="1" thickBot="1">
      <c r="A44" s="5"/>
      <c r="C44" s="506" t="s">
        <v>1168</v>
      </c>
      <c r="D44" s="506"/>
      <c r="E44" s="506"/>
      <c r="F44" s="506"/>
      <c r="G44" s="506"/>
      <c r="H44" s="506"/>
      <c r="I44" s="506"/>
      <c r="J44" s="506"/>
      <c r="K44" s="81">
        <v>2022</v>
      </c>
      <c r="L44" s="81">
        <v>2023</v>
      </c>
      <c r="M44" s="81">
        <v>2024</v>
      </c>
    </row>
    <row r="45" spans="1:13" ht="18.600000000000001">
      <c r="A45" s="5"/>
      <c r="C45" s="94" t="s">
        <v>861</v>
      </c>
      <c r="D45" s="173"/>
      <c r="E45" s="173"/>
      <c r="F45" s="173"/>
      <c r="G45" s="173"/>
      <c r="H45" s="173"/>
      <c r="I45" s="173"/>
      <c r="J45" s="173"/>
      <c r="K45" s="92">
        <f>SUM(K46:K48)</f>
        <v>17261.528148001002</v>
      </c>
      <c r="L45" s="92">
        <f>SUM(L46:L48)</f>
        <v>16250.447767822197</v>
      </c>
      <c r="M45" s="92">
        <f>SUM(M46:M48)</f>
        <v>12338</v>
      </c>
    </row>
    <row r="46" spans="1:13" ht="18.600000000000001">
      <c r="A46" s="5"/>
      <c r="C46" s="605" t="s">
        <v>1165</v>
      </c>
      <c r="D46" s="605"/>
      <c r="E46" s="605"/>
      <c r="F46" s="605"/>
      <c r="G46" s="605"/>
      <c r="H46" s="605"/>
      <c r="I46" s="605"/>
      <c r="J46" s="605"/>
      <c r="K46" s="88">
        <v>399.8</v>
      </c>
      <c r="L46" s="88">
        <v>613.95440000069993</v>
      </c>
      <c r="M46" s="88">
        <v>936</v>
      </c>
    </row>
    <row r="47" spans="1:13" ht="18.600000000000001">
      <c r="A47" s="5"/>
      <c r="C47" s="605" t="s">
        <v>1166</v>
      </c>
      <c r="D47" s="605"/>
      <c r="E47" s="605"/>
      <c r="F47" s="605"/>
      <c r="G47" s="605"/>
      <c r="H47" s="605"/>
      <c r="I47" s="605"/>
      <c r="J47" s="171"/>
      <c r="K47" s="88">
        <v>11254.08065</v>
      </c>
      <c r="L47" s="88">
        <v>8628.1658675725976</v>
      </c>
      <c r="M47" s="88">
        <v>6147</v>
      </c>
    </row>
    <row r="48" spans="1:13" ht="18.600000000000001" customHeight="1">
      <c r="A48" s="5"/>
      <c r="C48" s="605" t="s">
        <v>1167</v>
      </c>
      <c r="D48" s="605"/>
      <c r="E48" s="605"/>
      <c r="F48" s="605"/>
      <c r="G48" s="605"/>
      <c r="H48" s="605"/>
      <c r="I48" s="605"/>
      <c r="J48" s="171"/>
      <c r="K48" s="88">
        <v>5607.6474980010007</v>
      </c>
      <c r="L48" s="88">
        <v>7008.3275002489008</v>
      </c>
      <c r="M48" s="88">
        <v>5255</v>
      </c>
    </row>
    <row r="49" spans="3:13" ht="18.600000000000001" customHeight="1"/>
    <row r="50" spans="3:13" ht="54.6" customHeight="1" thickBot="1">
      <c r="C50" s="506" t="s">
        <v>1169</v>
      </c>
      <c r="D50" s="506"/>
      <c r="E50" s="506"/>
      <c r="F50" s="506"/>
      <c r="G50" s="506"/>
      <c r="H50" s="506"/>
      <c r="I50" s="506"/>
      <c r="J50" s="506"/>
      <c r="K50" s="81">
        <v>2022</v>
      </c>
      <c r="L50" s="81">
        <v>2023</v>
      </c>
      <c r="M50" s="81">
        <v>2024</v>
      </c>
    </row>
    <row r="51" spans="3:13" ht="18.600000000000001" customHeight="1"/>
    <row r="52" spans="3:13" ht="18.600000000000001" customHeight="1">
      <c r="C52" s="604" t="s">
        <v>1170</v>
      </c>
      <c r="D52" s="604"/>
      <c r="E52" s="604"/>
      <c r="F52" s="604"/>
      <c r="G52" s="604"/>
      <c r="H52" s="604"/>
      <c r="I52" s="604"/>
      <c r="J52" s="604"/>
      <c r="K52" s="206">
        <v>1249.7372180000002</v>
      </c>
      <c r="L52" s="206">
        <f>SUM(L53,L58)</f>
        <v>1357.9261048009998</v>
      </c>
      <c r="M52" s="206">
        <f>SUM(M58,M53)</f>
        <v>1800</v>
      </c>
    </row>
    <row r="53" spans="3:13" ht="18.600000000000001" customHeight="1">
      <c r="C53" s="204" t="s">
        <v>1171</v>
      </c>
      <c r="D53" s="174"/>
      <c r="E53" s="174"/>
      <c r="F53" s="174"/>
      <c r="G53" s="174"/>
      <c r="H53" s="174"/>
      <c r="I53" s="174"/>
      <c r="J53" s="174"/>
      <c r="K53" s="92">
        <v>547.51699800000006</v>
      </c>
      <c r="L53" s="207">
        <f>SUM(L54:L56)</f>
        <v>714.38570480049998</v>
      </c>
      <c r="M53" s="207">
        <f>SUM(M54:M56)</f>
        <v>829</v>
      </c>
    </row>
    <row r="54" spans="3:13" ht="18.600000000000001" customHeight="1">
      <c r="C54" s="606" t="s">
        <v>1165</v>
      </c>
      <c r="D54" s="606"/>
      <c r="E54" s="606"/>
      <c r="F54" s="606"/>
      <c r="G54" s="606"/>
      <c r="H54" s="606"/>
      <c r="I54" s="606"/>
      <c r="J54" s="606"/>
      <c r="K54" s="88">
        <v>0</v>
      </c>
      <c r="L54" s="88">
        <v>157.2890600005</v>
      </c>
      <c r="M54" s="88">
        <v>499</v>
      </c>
    </row>
    <row r="55" spans="3:13" ht="18.600000000000001" customHeight="1">
      <c r="C55" s="606" t="s">
        <v>1166</v>
      </c>
      <c r="D55" s="606"/>
      <c r="E55" s="606"/>
      <c r="F55" s="606"/>
      <c r="G55" s="606"/>
      <c r="H55" s="606"/>
      <c r="I55" s="205"/>
      <c r="J55" s="174"/>
      <c r="K55" s="88">
        <v>0</v>
      </c>
      <c r="L55" s="88">
        <v>0</v>
      </c>
      <c r="M55" s="88">
        <v>0</v>
      </c>
    </row>
    <row r="56" spans="3:13" ht="18.600000000000001" customHeight="1">
      <c r="C56" s="606" t="s">
        <v>1167</v>
      </c>
      <c r="D56" s="606"/>
      <c r="E56" s="606"/>
      <c r="F56" s="606"/>
      <c r="G56" s="606"/>
      <c r="H56" s="606"/>
      <c r="I56" s="205"/>
      <c r="J56" s="174"/>
      <c r="K56" s="88">
        <v>547.51699800000006</v>
      </c>
      <c r="L56" s="88">
        <v>557.09664480000004</v>
      </c>
      <c r="M56" s="88">
        <v>330</v>
      </c>
    </row>
    <row r="57" spans="3:13" ht="18.600000000000001" customHeight="1"/>
    <row r="58" spans="3:13" ht="18.600000000000001" customHeight="1">
      <c r="C58" s="204" t="s">
        <v>1172</v>
      </c>
      <c r="D58" s="174"/>
      <c r="E58" s="174"/>
      <c r="F58" s="174"/>
      <c r="G58" s="174"/>
      <c r="H58" s="174"/>
      <c r="I58" s="174"/>
      <c r="J58" s="174"/>
      <c r="K58" s="208">
        <v>702.22022000000004</v>
      </c>
      <c r="L58" s="208">
        <f>SUM(L59:L61)</f>
        <v>643.54040000049997</v>
      </c>
      <c r="M58" s="208">
        <f>SUM(M59:M61)</f>
        <v>971</v>
      </c>
    </row>
    <row r="59" spans="3:13" ht="18.600000000000001" customHeight="1">
      <c r="C59" s="606" t="s">
        <v>1165</v>
      </c>
      <c r="D59" s="606"/>
      <c r="E59" s="606"/>
      <c r="F59" s="606"/>
      <c r="G59" s="606"/>
      <c r="H59" s="606"/>
      <c r="I59" s="606"/>
      <c r="J59" s="606"/>
      <c r="K59" s="88">
        <v>24.763999999999999</v>
      </c>
      <c r="L59" s="88">
        <v>613.95440000049996</v>
      </c>
      <c r="M59" s="88">
        <v>936</v>
      </c>
    </row>
    <row r="60" spans="3:13" ht="18.600000000000001" customHeight="1">
      <c r="C60" s="606" t="s">
        <v>1166</v>
      </c>
      <c r="D60" s="606"/>
      <c r="E60" s="606"/>
      <c r="F60" s="606"/>
      <c r="G60" s="606"/>
      <c r="H60" s="606"/>
      <c r="I60" s="205"/>
      <c r="J60" s="174"/>
      <c r="K60" s="88">
        <v>0</v>
      </c>
      <c r="L60" s="88">
        <v>0</v>
      </c>
      <c r="M60" s="88">
        <v>0</v>
      </c>
    </row>
    <row r="61" spans="3:13" ht="18.600000000000001">
      <c r="C61" s="606" t="s">
        <v>1167</v>
      </c>
      <c r="D61" s="606"/>
      <c r="E61" s="606"/>
      <c r="F61" s="606"/>
      <c r="G61" s="606"/>
      <c r="H61" s="606"/>
      <c r="I61" s="205"/>
      <c r="J61" s="174"/>
      <c r="K61" s="88">
        <v>677.45622000000003</v>
      </c>
      <c r="L61" s="88">
        <v>29.585999999999999</v>
      </c>
      <c r="M61" s="88">
        <v>35</v>
      </c>
    </row>
    <row r="63" spans="3:13" ht="18.600000000000001">
      <c r="C63" s="604" t="s">
        <v>1173</v>
      </c>
      <c r="D63" s="604"/>
      <c r="E63" s="604"/>
      <c r="F63" s="604"/>
      <c r="G63" s="604"/>
      <c r="H63" s="604"/>
      <c r="I63" s="604"/>
      <c r="J63" s="604"/>
      <c r="K63" s="206">
        <v>31191.360150000997</v>
      </c>
      <c r="L63" s="206">
        <f>SUM(L64,L69)</f>
        <v>33206.0167552985</v>
      </c>
      <c r="M63" s="206">
        <f>SUM(M64,M69)</f>
        <v>23815</v>
      </c>
    </row>
    <row r="64" spans="3:13" ht="18.600000000000001">
      <c r="C64" s="204" t="s">
        <v>1171</v>
      </c>
      <c r="D64" s="174"/>
      <c r="E64" s="174"/>
      <c r="F64" s="174"/>
      <c r="G64" s="174"/>
      <c r="H64" s="174"/>
      <c r="I64" s="174"/>
      <c r="J64" s="174"/>
      <c r="K64" s="92">
        <v>16714.011150000999</v>
      </c>
      <c r="L64" s="92">
        <f>SUM(L65:L67)</f>
        <v>17599.109387476801</v>
      </c>
      <c r="M64" s="92">
        <f>SUM(M65:M67)</f>
        <v>12447</v>
      </c>
    </row>
    <row r="65" spans="3:13" ht="18.600000000000001" customHeight="1">
      <c r="C65" s="606" t="s">
        <v>1165</v>
      </c>
      <c r="D65" s="606"/>
      <c r="E65" s="606"/>
      <c r="F65" s="606"/>
      <c r="G65" s="606"/>
      <c r="H65" s="606"/>
      <c r="I65" s="606"/>
      <c r="J65" s="606"/>
      <c r="K65" s="88">
        <v>399.8</v>
      </c>
      <c r="L65" s="88">
        <v>1.9999999999999998E-10</v>
      </c>
      <c r="M65" s="88">
        <v>0</v>
      </c>
    </row>
    <row r="66" spans="3:13" ht="18.600000000000001" customHeight="1">
      <c r="C66" s="606" t="s">
        <v>1166</v>
      </c>
      <c r="D66" s="606"/>
      <c r="E66" s="606"/>
      <c r="F66" s="606"/>
      <c r="G66" s="606"/>
      <c r="H66" s="606"/>
      <c r="I66" s="205"/>
      <c r="J66" s="174"/>
      <c r="K66" s="88">
        <v>11254.08065</v>
      </c>
      <c r="L66" s="88">
        <v>835.30631024700426</v>
      </c>
      <c r="M66" s="88">
        <v>560</v>
      </c>
    </row>
    <row r="67" spans="3:13" ht="18.600000000000001" customHeight="1">
      <c r="C67" s="606" t="s">
        <v>1167</v>
      </c>
      <c r="D67" s="606"/>
      <c r="E67" s="606"/>
      <c r="F67" s="606"/>
      <c r="G67" s="606"/>
      <c r="H67" s="606"/>
      <c r="I67" s="205"/>
      <c r="J67" s="174"/>
      <c r="K67" s="88">
        <v>5060.1305000010007</v>
      </c>
      <c r="L67" s="88">
        <v>16763.803077229597</v>
      </c>
      <c r="M67" s="88">
        <v>11887</v>
      </c>
    </row>
    <row r="68" spans="3:13" ht="18.600000000000001" customHeight="1"/>
    <row r="69" spans="3:13" ht="18.600000000000001">
      <c r="C69" s="204" t="s">
        <v>1172</v>
      </c>
      <c r="D69" s="174"/>
      <c r="E69" s="174"/>
      <c r="F69" s="174"/>
      <c r="G69" s="174"/>
      <c r="H69" s="174"/>
      <c r="I69" s="174"/>
      <c r="J69" s="174"/>
      <c r="K69" s="92">
        <v>14477.349</v>
      </c>
      <c r="L69" s="92">
        <f>SUM(L70:L72)</f>
        <v>15606.907367821697</v>
      </c>
      <c r="M69" s="92">
        <f>SUM(M70:M72)</f>
        <v>11368</v>
      </c>
    </row>
    <row r="70" spans="3:13" ht="18.600000000000001" customHeight="1">
      <c r="C70" s="606" t="s">
        <v>1165</v>
      </c>
      <c r="D70" s="606"/>
      <c r="E70" s="606"/>
      <c r="F70" s="606"/>
      <c r="G70" s="606"/>
      <c r="H70" s="606"/>
      <c r="I70" s="606"/>
      <c r="J70" s="606"/>
      <c r="K70" s="88">
        <v>182.255</v>
      </c>
      <c r="L70" s="88">
        <v>1.9999999999999998E-10</v>
      </c>
      <c r="M70" s="88">
        <v>0</v>
      </c>
    </row>
    <row r="71" spans="3:13" ht="18.600000000000001" customHeight="1">
      <c r="C71" s="606" t="s">
        <v>1166</v>
      </c>
      <c r="D71" s="606"/>
      <c r="E71" s="606"/>
      <c r="F71" s="606"/>
      <c r="G71" s="606"/>
      <c r="H71" s="606"/>
      <c r="I71" s="205"/>
      <c r="J71" s="174"/>
      <c r="K71" s="88">
        <v>2224.4839999999999</v>
      </c>
      <c r="L71" s="88">
        <v>8628.1658675725976</v>
      </c>
      <c r="M71" s="88">
        <v>6147</v>
      </c>
    </row>
    <row r="72" spans="3:13" ht="18.600000000000001" customHeight="1">
      <c r="C72" s="606" t="s">
        <v>1167</v>
      </c>
      <c r="D72" s="606"/>
      <c r="E72" s="606"/>
      <c r="F72" s="606"/>
      <c r="G72" s="606"/>
      <c r="H72" s="606"/>
      <c r="I72" s="205"/>
      <c r="J72" s="174"/>
      <c r="K72" s="88">
        <v>12070.61</v>
      </c>
      <c r="L72" s="88">
        <v>6978.7415002488997</v>
      </c>
      <c r="M72" s="88">
        <v>5221</v>
      </c>
    </row>
    <row r="73" spans="3:13" ht="18.600000000000001" customHeight="1"/>
    <row r="74" spans="3:13" ht="18.600000000000001" customHeight="1" thickBot="1">
      <c r="C74" s="506" t="s">
        <v>1174</v>
      </c>
      <c r="D74" s="506"/>
      <c r="E74" s="506"/>
      <c r="F74" s="506"/>
      <c r="G74" s="506"/>
      <c r="H74" s="506"/>
      <c r="I74" s="506"/>
      <c r="J74" s="506"/>
      <c r="K74" s="506"/>
      <c r="L74" s="506"/>
      <c r="M74" s="506"/>
    </row>
    <row r="75" spans="3:13" ht="41.45" customHeight="1">
      <c r="C75" s="484" t="s">
        <v>1175</v>
      </c>
      <c r="D75" s="484"/>
      <c r="E75" s="484"/>
      <c r="F75" s="484"/>
      <c r="G75" s="484"/>
      <c r="H75" s="484"/>
      <c r="I75" s="484"/>
      <c r="J75" s="484"/>
      <c r="K75" s="484"/>
      <c r="L75" s="484"/>
      <c r="M75" s="484"/>
    </row>
    <row r="76" spans="3:13" ht="18.600000000000001" customHeight="1"/>
    <row r="77" spans="3:13" ht="18.600000000000001" customHeight="1">
      <c r="C77" s="13" t="s">
        <v>1176</v>
      </c>
      <c r="D77" s="10"/>
      <c r="E77" s="10"/>
      <c r="F77" s="10"/>
      <c r="G77" s="10"/>
      <c r="H77" s="10"/>
      <c r="I77" s="10"/>
      <c r="J77" s="10"/>
      <c r="K77" s="10"/>
      <c r="L77" s="10"/>
      <c r="M77" s="10"/>
    </row>
    <row r="78" spans="3:13" ht="18.600000000000001" customHeight="1">
      <c r="C78" s="1"/>
      <c r="D78" s="1"/>
      <c r="E78" s="1"/>
      <c r="F78" s="1"/>
      <c r="G78" s="1"/>
      <c r="H78" s="1"/>
      <c r="I78" s="1"/>
      <c r="J78" s="1"/>
      <c r="K78" s="1"/>
      <c r="L78" s="1"/>
      <c r="M78" s="1"/>
    </row>
    <row r="79" spans="3:13" ht="39" customHeight="1" thickBot="1">
      <c r="C79" s="506" t="s">
        <v>1177</v>
      </c>
      <c r="D79" s="506"/>
      <c r="E79" s="506"/>
      <c r="F79" s="506"/>
      <c r="G79" s="506"/>
      <c r="H79" s="506"/>
      <c r="I79" s="506"/>
      <c r="J79" s="506"/>
      <c r="K79" s="81">
        <v>2022</v>
      </c>
      <c r="L79" s="81">
        <v>2023</v>
      </c>
      <c r="M79" s="81">
        <v>2024</v>
      </c>
    </row>
    <row r="80" spans="3:13" ht="18.600000000000001" customHeight="1">
      <c r="C80" s="94" t="s">
        <v>861</v>
      </c>
      <c r="D80" s="173"/>
      <c r="E80" s="173"/>
      <c r="F80" s="173"/>
      <c r="G80" s="173"/>
      <c r="H80" s="173"/>
      <c r="I80" s="173"/>
      <c r="J80" s="173"/>
      <c r="K80" s="209">
        <v>17331.933325999998</v>
      </c>
      <c r="L80" s="209">
        <f>SUM(L81:L82)</f>
        <v>19824.685171951882</v>
      </c>
      <c r="M80" s="209">
        <f>SUM(M81:M82)</f>
        <v>17383.080100436804</v>
      </c>
    </row>
    <row r="81" spans="3:13" ht="18.600000000000001" customHeight="1">
      <c r="C81" s="137" t="s">
        <v>1157</v>
      </c>
      <c r="D81" s="171"/>
      <c r="E81" s="171"/>
      <c r="F81" s="171"/>
      <c r="G81" s="171"/>
      <c r="H81" s="171"/>
      <c r="I81" s="171"/>
      <c r="J81" s="171"/>
      <c r="K81" s="102">
        <v>8973.5597560000006</v>
      </c>
      <c r="L81" s="102">
        <v>7676.8067753526084</v>
      </c>
      <c r="M81" s="102">
        <v>7654.362400247901</v>
      </c>
    </row>
    <row r="82" spans="3:13" ht="18.600000000000001" customHeight="1">
      <c r="C82" s="137" t="s">
        <v>1158</v>
      </c>
      <c r="D82" s="171"/>
      <c r="E82" s="171"/>
      <c r="F82" s="171"/>
      <c r="G82" s="171"/>
      <c r="H82" s="171"/>
      <c r="I82" s="171"/>
      <c r="J82" s="171"/>
      <c r="K82" s="102">
        <v>8358.3735699999979</v>
      </c>
      <c r="L82" s="102">
        <v>12147.878396599273</v>
      </c>
      <c r="M82" s="102">
        <v>9728.7177001889013</v>
      </c>
    </row>
    <row r="83" spans="3:13" ht="18.600000000000001" customHeight="1">
      <c r="C83" s="137"/>
      <c r="D83" s="171"/>
      <c r="E83" s="171"/>
      <c r="F83" s="171"/>
      <c r="G83" s="171"/>
      <c r="H83" s="171"/>
      <c r="I83" s="171"/>
      <c r="J83" s="171"/>
      <c r="K83" s="88"/>
      <c r="L83" s="88"/>
      <c r="M83" s="88"/>
    </row>
    <row r="84" spans="3:13" ht="41.1" customHeight="1" thickBot="1">
      <c r="C84" s="506" t="s">
        <v>1178</v>
      </c>
      <c r="D84" s="506"/>
      <c r="E84" s="506"/>
      <c r="F84" s="506"/>
      <c r="G84" s="506"/>
      <c r="H84" s="506"/>
      <c r="I84" s="506"/>
      <c r="J84" s="506"/>
      <c r="K84" s="81">
        <v>2022</v>
      </c>
      <c r="L84" s="81">
        <v>2023</v>
      </c>
      <c r="M84" s="81">
        <v>2024</v>
      </c>
    </row>
    <row r="85" spans="3:13" ht="18.600000000000001" customHeight="1">
      <c r="C85" s="94" t="s">
        <v>861</v>
      </c>
      <c r="D85" s="211"/>
      <c r="E85" s="211"/>
      <c r="F85" s="211"/>
      <c r="G85" s="211"/>
      <c r="H85" s="211"/>
      <c r="I85" s="211"/>
      <c r="J85" s="211"/>
      <c r="K85" s="209">
        <f>SUM(K86:K89)</f>
        <v>8973.5597560000006</v>
      </c>
      <c r="L85" s="209">
        <f>SUM(L86:L89)</f>
        <v>7676.8067753526084</v>
      </c>
      <c r="M85" s="209">
        <f>SUM(M86:M89)</f>
        <v>7654</v>
      </c>
    </row>
    <row r="86" spans="3:13" ht="18.600000000000001" customHeight="1">
      <c r="C86" s="497" t="s">
        <v>1179</v>
      </c>
      <c r="D86" s="497"/>
      <c r="E86" s="497"/>
      <c r="F86" s="497"/>
      <c r="G86" s="497"/>
      <c r="H86" s="94"/>
      <c r="I86" s="94"/>
      <c r="J86" s="94"/>
      <c r="K86" s="193" t="s">
        <v>612</v>
      </c>
      <c r="L86" s="193" t="s">
        <v>612</v>
      </c>
      <c r="M86" s="193" t="s">
        <v>612</v>
      </c>
    </row>
    <row r="87" spans="3:13" ht="18.600000000000001" customHeight="1">
      <c r="C87" s="497" t="s">
        <v>1180</v>
      </c>
      <c r="D87" s="497"/>
      <c r="E87" s="497"/>
      <c r="F87" s="497"/>
      <c r="G87" s="497"/>
      <c r="H87" s="94"/>
      <c r="I87" s="94"/>
      <c r="J87" s="94"/>
      <c r="K87" s="102">
        <v>6872.8472000000002</v>
      </c>
      <c r="L87" s="102">
        <v>6428.3047748153085</v>
      </c>
      <c r="M87" s="102">
        <v>6344</v>
      </c>
    </row>
    <row r="88" spans="3:13" ht="18.600000000000001" customHeight="1">
      <c r="C88" s="497" t="s">
        <v>1181</v>
      </c>
      <c r="D88" s="497"/>
      <c r="E88" s="497"/>
      <c r="F88" s="497"/>
      <c r="G88" s="497"/>
      <c r="H88" s="94"/>
      <c r="I88" s="94"/>
      <c r="J88" s="94"/>
      <c r="K88" s="102">
        <v>886.73649999999998</v>
      </c>
      <c r="L88" s="102">
        <v>76.298500291299987</v>
      </c>
      <c r="M88" s="102">
        <v>164</v>
      </c>
    </row>
    <row r="89" spans="3:13" ht="18.600000000000001" customHeight="1">
      <c r="C89" s="497" t="s">
        <v>1182</v>
      </c>
      <c r="D89" s="497"/>
      <c r="E89" s="497"/>
      <c r="F89" s="497"/>
      <c r="G89" s="497"/>
      <c r="H89" s="94"/>
      <c r="I89" s="94"/>
      <c r="J89" s="94"/>
      <c r="K89" s="102">
        <v>1213.976056</v>
      </c>
      <c r="L89" s="102">
        <v>1172.203500246</v>
      </c>
      <c r="M89" s="102">
        <v>1146</v>
      </c>
    </row>
    <row r="90" spans="3:13" ht="18.600000000000001" customHeight="1"/>
    <row r="91" spans="3:13" ht="38.450000000000003" customHeight="1" thickBot="1">
      <c r="C91" s="506" t="s">
        <v>1183</v>
      </c>
      <c r="D91" s="506"/>
      <c r="E91" s="506"/>
      <c r="F91" s="506"/>
      <c r="G91" s="506"/>
      <c r="H91" s="506"/>
      <c r="I91" s="506"/>
      <c r="J91" s="506"/>
      <c r="K91" s="81">
        <v>2022</v>
      </c>
      <c r="L91" s="81">
        <v>2023</v>
      </c>
      <c r="M91" s="81">
        <v>2024</v>
      </c>
    </row>
    <row r="92" spans="3:13" ht="18.600000000000001">
      <c r="C92" s="94" t="s">
        <v>861</v>
      </c>
      <c r="D92" s="211"/>
      <c r="E92" s="211"/>
      <c r="F92" s="211"/>
      <c r="G92" s="211"/>
      <c r="H92" s="211"/>
      <c r="I92" s="211"/>
      <c r="J92" s="211"/>
      <c r="K92" s="209">
        <f>SUM(K93:K96)</f>
        <v>8358.3735699999979</v>
      </c>
      <c r="L92" s="209">
        <f>SUM(L93:L96)</f>
        <v>12147.878396484974</v>
      </c>
      <c r="M92" s="209">
        <f>SUM(M93:M96)</f>
        <v>9729</v>
      </c>
    </row>
    <row r="93" spans="3:13" ht="18.600000000000001" customHeight="1">
      <c r="C93" s="497" t="s">
        <v>1179</v>
      </c>
      <c r="D93" s="497"/>
      <c r="E93" s="497"/>
      <c r="F93" s="497"/>
      <c r="G93" s="497"/>
      <c r="H93" s="94"/>
      <c r="I93" s="94"/>
      <c r="J93" s="94"/>
      <c r="K93" s="193" t="s">
        <v>612</v>
      </c>
      <c r="L93" s="193" t="s">
        <v>612</v>
      </c>
      <c r="M93" s="193" t="s">
        <v>612</v>
      </c>
    </row>
    <row r="94" spans="3:13" ht="18.600000000000001" customHeight="1">
      <c r="C94" s="497" t="s">
        <v>1180</v>
      </c>
      <c r="D94" s="497"/>
      <c r="E94" s="497"/>
      <c r="F94" s="497"/>
      <c r="G94" s="497"/>
      <c r="H94" s="94"/>
      <c r="I94" s="94"/>
      <c r="J94" s="94"/>
      <c r="K94" s="102">
        <v>40.040999999999997</v>
      </c>
      <c r="L94" s="102">
        <v>33.438846319072773</v>
      </c>
      <c r="M94" s="102">
        <v>0</v>
      </c>
    </row>
    <row r="95" spans="3:13" ht="18.600000000000001" customHeight="1">
      <c r="C95" s="497" t="s">
        <v>1181</v>
      </c>
      <c r="D95" s="497"/>
      <c r="E95" s="497"/>
      <c r="F95" s="497"/>
      <c r="G95" s="497"/>
      <c r="H95" s="94"/>
      <c r="I95" s="94"/>
      <c r="J95" s="94"/>
      <c r="K95" s="102">
        <v>7691.3239699999986</v>
      </c>
      <c r="L95" s="102">
        <v>10987.1295500625</v>
      </c>
      <c r="M95" s="102">
        <v>8475</v>
      </c>
    </row>
    <row r="96" spans="3:13" ht="18.600000000000001" customHeight="1">
      <c r="C96" s="497" t="s">
        <v>1182</v>
      </c>
      <c r="D96" s="497"/>
      <c r="E96" s="497"/>
      <c r="F96" s="497"/>
      <c r="G96" s="497"/>
      <c r="H96" s="94"/>
      <c r="I96" s="94"/>
      <c r="J96" s="94"/>
      <c r="K96" s="102">
        <v>627.0086</v>
      </c>
      <c r="L96" s="102">
        <v>1127.3100001034002</v>
      </c>
      <c r="M96" s="102">
        <v>1254</v>
      </c>
    </row>
    <row r="97" spans="3:13" ht="18.600000000000001" customHeight="1"/>
    <row r="98" spans="3:13" ht="47.1" customHeight="1" thickBot="1">
      <c r="C98" s="506" t="s">
        <v>1184</v>
      </c>
      <c r="D98" s="506"/>
      <c r="E98" s="506"/>
      <c r="F98" s="506"/>
      <c r="G98" s="506"/>
      <c r="H98" s="506"/>
      <c r="I98" s="506"/>
      <c r="J98" s="506"/>
      <c r="K98" s="81">
        <v>2022</v>
      </c>
      <c r="L98" s="81">
        <v>2023</v>
      </c>
      <c r="M98" s="81">
        <v>2024</v>
      </c>
    </row>
    <row r="99" spans="3:13" ht="18.600000000000001" customHeight="1"/>
    <row r="100" spans="3:13" ht="18.600000000000001">
      <c r="C100" s="604" t="s">
        <v>1170</v>
      </c>
      <c r="D100" s="604"/>
      <c r="E100" s="604"/>
      <c r="F100" s="604"/>
      <c r="G100" s="604"/>
      <c r="H100" s="604"/>
      <c r="I100" s="604"/>
      <c r="J100" s="604"/>
      <c r="K100" s="203" t="s">
        <v>612</v>
      </c>
      <c r="L100" s="203" t="s">
        <v>612</v>
      </c>
      <c r="M100" s="203" t="s">
        <v>612</v>
      </c>
    </row>
    <row r="101" spans="3:13" ht="18.600000000000001" customHeight="1">
      <c r="C101" s="204" t="s">
        <v>1171</v>
      </c>
      <c r="D101" s="174"/>
      <c r="E101" s="174"/>
      <c r="F101" s="174"/>
      <c r="G101" s="174"/>
      <c r="H101" s="174"/>
      <c r="I101" s="174"/>
      <c r="J101" s="174"/>
      <c r="K101" s="73" t="s">
        <v>612</v>
      </c>
      <c r="L101" s="73" t="s">
        <v>612</v>
      </c>
      <c r="M101" s="73" t="s">
        <v>612</v>
      </c>
    </row>
    <row r="102" spans="3:13" ht="18.600000000000001" customHeight="1">
      <c r="C102" s="603" t="s">
        <v>1179</v>
      </c>
      <c r="D102" s="603"/>
      <c r="E102" s="603"/>
      <c r="F102" s="603"/>
      <c r="G102" s="603"/>
      <c r="H102" s="210"/>
      <c r="I102" s="210"/>
      <c r="J102" s="210"/>
      <c r="K102" s="69" t="s">
        <v>612</v>
      </c>
      <c r="L102" s="69" t="s">
        <v>612</v>
      </c>
      <c r="M102" s="69" t="s">
        <v>612</v>
      </c>
    </row>
    <row r="103" spans="3:13" ht="18.600000000000001" customHeight="1">
      <c r="C103" s="603" t="s">
        <v>1180</v>
      </c>
      <c r="D103" s="603"/>
      <c r="E103" s="603"/>
      <c r="F103" s="603"/>
      <c r="G103" s="603"/>
      <c r="H103" s="210"/>
      <c r="I103" s="205"/>
      <c r="J103" s="174"/>
      <c r="K103" s="69" t="s">
        <v>612</v>
      </c>
      <c r="L103" s="69" t="s">
        <v>612</v>
      </c>
      <c r="M103" s="69" t="s">
        <v>612</v>
      </c>
    </row>
    <row r="104" spans="3:13" ht="18.600000000000001" customHeight="1">
      <c r="C104" s="602" t="s">
        <v>1181</v>
      </c>
      <c r="D104" s="602"/>
      <c r="E104" s="602"/>
      <c r="F104" s="602"/>
      <c r="G104" s="602"/>
      <c r="H104" s="210"/>
      <c r="I104" s="205"/>
      <c r="J104" s="174"/>
      <c r="K104" s="69" t="s">
        <v>612</v>
      </c>
      <c r="L104" s="69" t="s">
        <v>612</v>
      </c>
      <c r="M104" s="69" t="s">
        <v>612</v>
      </c>
    </row>
    <row r="105" spans="3:13" ht="18.600000000000001" customHeight="1">
      <c r="C105" s="603" t="s">
        <v>1182</v>
      </c>
      <c r="D105" s="603"/>
      <c r="E105" s="603"/>
      <c r="F105" s="603"/>
      <c r="G105" s="603"/>
      <c r="K105" s="69" t="s">
        <v>612</v>
      </c>
      <c r="L105" s="69" t="s">
        <v>612</v>
      </c>
      <c r="M105" s="69" t="s">
        <v>612</v>
      </c>
    </row>
    <row r="106" spans="3:13" ht="18.600000000000001" customHeight="1">
      <c r="C106" s="212"/>
      <c r="D106" s="212"/>
      <c r="E106" s="212"/>
      <c r="F106" s="212"/>
      <c r="G106" s="212"/>
      <c r="K106" s="213"/>
      <c r="L106" s="213"/>
      <c r="M106" s="213"/>
    </row>
    <row r="107" spans="3:13" ht="18.600000000000001" customHeight="1">
      <c r="C107" s="204" t="s">
        <v>1172</v>
      </c>
      <c r="D107" s="174"/>
      <c r="E107" s="174"/>
      <c r="F107" s="174"/>
      <c r="G107" s="174"/>
      <c r="H107" s="174"/>
      <c r="I107" s="174"/>
      <c r="J107" s="174"/>
      <c r="K107" s="73" t="s">
        <v>612</v>
      </c>
      <c r="L107" s="73" t="s">
        <v>612</v>
      </c>
      <c r="M107" s="73" t="s">
        <v>612</v>
      </c>
    </row>
    <row r="108" spans="3:13" ht="18.600000000000001" customHeight="1">
      <c r="C108" s="603" t="s">
        <v>1179</v>
      </c>
      <c r="D108" s="603"/>
      <c r="E108" s="603"/>
      <c r="F108" s="603"/>
      <c r="G108" s="603"/>
      <c r="H108" s="210"/>
      <c r="I108" s="210"/>
      <c r="J108" s="210"/>
      <c r="K108" s="69" t="s">
        <v>612</v>
      </c>
      <c r="L108" s="69" t="s">
        <v>612</v>
      </c>
      <c r="M108" s="69" t="s">
        <v>612</v>
      </c>
    </row>
    <row r="109" spans="3:13" ht="18.600000000000001" customHeight="1">
      <c r="C109" s="603" t="s">
        <v>1180</v>
      </c>
      <c r="D109" s="603"/>
      <c r="E109" s="603"/>
      <c r="F109" s="603"/>
      <c r="G109" s="603"/>
      <c r="H109" s="210"/>
      <c r="I109" s="205"/>
      <c r="J109" s="174"/>
      <c r="K109" s="69" t="s">
        <v>612</v>
      </c>
      <c r="L109" s="69" t="s">
        <v>612</v>
      </c>
      <c r="M109" s="69" t="s">
        <v>612</v>
      </c>
    </row>
    <row r="110" spans="3:13" ht="18.600000000000001" customHeight="1">
      <c r="C110" s="603" t="s">
        <v>1181</v>
      </c>
      <c r="D110" s="603"/>
      <c r="E110" s="603"/>
      <c r="F110" s="603"/>
      <c r="G110" s="603"/>
      <c r="H110" s="210"/>
      <c r="I110" s="205"/>
      <c r="J110" s="174"/>
      <c r="K110" s="69" t="s">
        <v>612</v>
      </c>
      <c r="L110" s="69" t="s">
        <v>612</v>
      </c>
      <c r="M110" s="69" t="s">
        <v>612</v>
      </c>
    </row>
    <row r="111" spans="3:13" ht="18.600000000000001" customHeight="1">
      <c r="C111" s="603" t="s">
        <v>1182</v>
      </c>
      <c r="D111" s="603"/>
      <c r="E111" s="603"/>
      <c r="F111" s="603"/>
      <c r="G111" s="603"/>
      <c r="K111" s="69" t="s">
        <v>612</v>
      </c>
      <c r="L111" s="69" t="s">
        <v>612</v>
      </c>
      <c r="M111" s="69" t="s">
        <v>612</v>
      </c>
    </row>
    <row r="112" spans="3:13" ht="18.600000000000001" customHeight="1">
      <c r="C112" s="212"/>
      <c r="D112" s="212"/>
      <c r="E112" s="212"/>
      <c r="F112" s="212"/>
      <c r="G112" s="212"/>
    </row>
    <row r="113" spans="3:13" ht="18.600000000000001" customHeight="1">
      <c r="C113" s="604" t="s">
        <v>1173</v>
      </c>
      <c r="D113" s="604"/>
      <c r="E113" s="604"/>
      <c r="F113" s="604"/>
      <c r="G113" s="604"/>
      <c r="H113" s="604"/>
      <c r="I113" s="604"/>
      <c r="J113" s="604"/>
      <c r="K113" s="206">
        <f>SUM(K114,K120)</f>
        <v>17331.933325999998</v>
      </c>
      <c r="L113" s="206">
        <f>SUM(L114,L120)</f>
        <v>19824.685171722384</v>
      </c>
      <c r="M113" s="206">
        <f>SUM(M114,M120)</f>
        <v>17383</v>
      </c>
    </row>
    <row r="114" spans="3:13" ht="18.600000000000001" customHeight="1">
      <c r="C114" s="204" t="s">
        <v>1171</v>
      </c>
      <c r="D114" s="174"/>
      <c r="E114" s="174"/>
      <c r="F114" s="174"/>
      <c r="G114" s="174"/>
      <c r="H114" s="174"/>
      <c r="I114" s="174"/>
      <c r="J114" s="174"/>
      <c r="K114" s="200">
        <f>SUM(K115:K118)</f>
        <v>8973.5597560000006</v>
      </c>
      <c r="L114" s="200">
        <f>SUM(L115:L118)</f>
        <v>7676.8067752374081</v>
      </c>
      <c r="M114" s="200">
        <f>SUM(M115:M118)</f>
        <v>7654</v>
      </c>
    </row>
    <row r="115" spans="3:13" ht="18.600000000000001" customHeight="1">
      <c r="C115" s="603" t="s">
        <v>1179</v>
      </c>
      <c r="D115" s="603"/>
      <c r="E115" s="603"/>
      <c r="F115" s="603"/>
      <c r="G115" s="603"/>
      <c r="H115" s="210"/>
      <c r="I115" s="210"/>
      <c r="J115" s="210"/>
      <c r="K115" s="214" t="s">
        <v>612</v>
      </c>
      <c r="L115" s="214" t="s">
        <v>612</v>
      </c>
      <c r="M115" s="214" t="s">
        <v>612</v>
      </c>
    </row>
    <row r="116" spans="3:13" ht="18.600000000000001" customHeight="1">
      <c r="C116" s="603" t="s">
        <v>1180</v>
      </c>
      <c r="D116" s="603"/>
      <c r="E116" s="603"/>
      <c r="F116" s="603"/>
      <c r="G116" s="603"/>
      <c r="H116" s="210"/>
      <c r="I116" s="205"/>
      <c r="J116" s="174"/>
      <c r="K116" s="201">
        <v>6872.8472000000002</v>
      </c>
      <c r="L116" s="201">
        <v>6428.3047748153085</v>
      </c>
      <c r="M116" s="201">
        <v>6344</v>
      </c>
    </row>
    <row r="117" spans="3:13" ht="18.600000000000001" customHeight="1">
      <c r="C117" s="603" t="s">
        <v>1181</v>
      </c>
      <c r="D117" s="603"/>
      <c r="E117" s="603"/>
      <c r="F117" s="603"/>
      <c r="G117" s="603"/>
      <c r="H117" s="210"/>
      <c r="I117" s="205"/>
      <c r="J117" s="174"/>
      <c r="K117" s="201">
        <v>886.73649999999998</v>
      </c>
      <c r="L117" s="201">
        <v>76.298500291299987</v>
      </c>
      <c r="M117" s="201">
        <v>164</v>
      </c>
    </row>
    <row r="118" spans="3:13" ht="18.600000000000001" customHeight="1">
      <c r="C118" s="603" t="s">
        <v>1182</v>
      </c>
      <c r="D118" s="603"/>
      <c r="E118" s="603"/>
      <c r="F118" s="603"/>
      <c r="G118" s="603"/>
      <c r="K118" s="201">
        <v>1213.976056</v>
      </c>
      <c r="L118" s="201">
        <v>1172.2035001308</v>
      </c>
      <c r="M118" s="201">
        <v>1146</v>
      </c>
    </row>
    <row r="119" spans="3:13" ht="18.600000000000001" customHeight="1">
      <c r="C119" s="212"/>
      <c r="D119" s="212"/>
      <c r="E119" s="212"/>
      <c r="F119" s="212"/>
      <c r="G119" s="212"/>
      <c r="K119" s="201"/>
      <c r="L119" s="215"/>
      <c r="M119" s="215"/>
    </row>
    <row r="120" spans="3:13" ht="18.600000000000001" customHeight="1">
      <c r="C120" s="204" t="s">
        <v>1172</v>
      </c>
      <c r="D120" s="174"/>
      <c r="E120" s="174"/>
      <c r="F120" s="174"/>
      <c r="G120" s="174"/>
      <c r="H120" s="174"/>
      <c r="I120" s="174"/>
      <c r="J120" s="174"/>
      <c r="K120" s="200">
        <f>SUM(K121:K124)</f>
        <v>8358.3735699999979</v>
      </c>
      <c r="L120" s="200">
        <f>SUM(L121:L124)</f>
        <v>12147.878396484974</v>
      </c>
      <c r="M120" s="200">
        <f>SUM(M122:M124)</f>
        <v>9729</v>
      </c>
    </row>
    <row r="121" spans="3:13" ht="18.600000000000001" customHeight="1">
      <c r="C121" s="603" t="s">
        <v>1179</v>
      </c>
      <c r="D121" s="603"/>
      <c r="E121" s="603"/>
      <c r="F121" s="603"/>
      <c r="G121" s="603"/>
      <c r="H121" s="210"/>
      <c r="I121" s="210"/>
      <c r="J121" s="210"/>
      <c r="K121" s="201" t="s">
        <v>612</v>
      </c>
      <c r="L121" s="201" t="s">
        <v>612</v>
      </c>
      <c r="M121" s="201" t="s">
        <v>612</v>
      </c>
    </row>
    <row r="122" spans="3:13" ht="18.600000000000001" customHeight="1">
      <c r="C122" s="603" t="s">
        <v>1180</v>
      </c>
      <c r="D122" s="603"/>
      <c r="E122" s="603"/>
      <c r="F122" s="603"/>
      <c r="G122" s="603"/>
      <c r="H122" s="210"/>
      <c r="I122" s="205"/>
      <c r="J122" s="174"/>
      <c r="K122" s="187">
        <v>40.040999999999997</v>
      </c>
      <c r="L122" s="187">
        <v>33.438846319072773</v>
      </c>
      <c r="M122" s="187">
        <v>0</v>
      </c>
    </row>
    <row r="123" spans="3:13" ht="18.600000000000001" customHeight="1">
      <c r="C123" s="603" t="s">
        <v>1181</v>
      </c>
      <c r="D123" s="603"/>
      <c r="E123" s="603"/>
      <c r="F123" s="603"/>
      <c r="G123" s="603"/>
      <c r="H123" s="210"/>
      <c r="I123" s="205"/>
      <c r="J123" s="174"/>
      <c r="K123" s="187">
        <v>7691.3239699999986</v>
      </c>
      <c r="L123" s="187">
        <v>10987.1295500625</v>
      </c>
      <c r="M123" s="187">
        <v>8475</v>
      </c>
    </row>
    <row r="124" spans="3:13" ht="18.600000000000001" customHeight="1">
      <c r="C124" s="603" t="s">
        <v>1182</v>
      </c>
      <c r="D124" s="603"/>
      <c r="E124" s="603"/>
      <c r="F124" s="603"/>
      <c r="G124" s="603"/>
      <c r="K124" s="187">
        <v>627.0086</v>
      </c>
      <c r="L124" s="187">
        <v>1127.3100001034002</v>
      </c>
      <c r="M124" s="187">
        <v>1254</v>
      </c>
    </row>
    <row r="125" spans="3:13" ht="18.600000000000001" customHeight="1"/>
    <row r="126" spans="3:13" ht="18.600000000000001" customHeight="1" thickBot="1">
      <c r="C126" s="506" t="s">
        <v>1174</v>
      </c>
      <c r="D126" s="506"/>
      <c r="E126" s="506"/>
      <c r="F126" s="506"/>
      <c r="G126" s="506"/>
      <c r="H126" s="506"/>
      <c r="I126" s="506"/>
      <c r="J126" s="506"/>
      <c r="K126" s="506"/>
      <c r="L126" s="506"/>
      <c r="M126" s="506"/>
    </row>
    <row r="127" spans="3:13" ht="41.1" customHeight="1">
      <c r="C127" s="484" t="s">
        <v>1175</v>
      </c>
      <c r="D127" s="484"/>
      <c r="E127" s="484"/>
      <c r="F127" s="484"/>
      <c r="G127" s="484"/>
      <c r="H127" s="484"/>
      <c r="I127" s="484"/>
      <c r="J127" s="484"/>
      <c r="K127" s="484"/>
      <c r="L127" s="484"/>
      <c r="M127" s="484"/>
    </row>
    <row r="128" spans="3:13"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3" ht="18.600000000000001" customHeight="1"/>
    <row r="154" ht="18.600000000000001" customHeight="1"/>
    <row r="155" ht="18.600000000000001" customHeight="1"/>
    <row r="156" ht="18.600000000000001" customHeight="1"/>
    <row r="158" ht="18.600000000000001" customHeight="1"/>
    <row r="162" ht="18.600000000000001" customHeight="1"/>
    <row r="164" ht="18.95" customHeight="1"/>
    <row r="165" ht="282" customHeight="1"/>
    <row r="167" ht="18.600000000000001" customHeight="1"/>
    <row r="168" ht="18.600000000000001" customHeight="1"/>
    <row r="169" ht="18.600000000000001" customHeight="1"/>
    <row r="170" ht="18.600000000000001" customHeight="1"/>
    <row r="171" ht="36" customHeight="1"/>
    <row r="176" ht="18.600000000000001" customHeight="1"/>
    <row r="177" ht="63.95" customHeight="1"/>
    <row r="178" ht="18.600000000000001" customHeight="1"/>
    <row r="179" ht="18.600000000000001" customHeight="1"/>
    <row r="181" ht="42.6" customHeight="1"/>
    <row r="189" ht="18.600000000000001" customHeight="1"/>
    <row r="195" ht="60.6" customHeight="1"/>
    <row r="202" ht="41.1" customHeight="1"/>
    <row r="208" ht="42.95" customHeight="1"/>
    <row r="215" ht="27" customHeight="1"/>
    <row r="220" ht="39.6" customHeight="1"/>
    <row r="234" ht="29.45" customHeight="1"/>
    <row r="235" ht="26.45" customHeight="1"/>
    <row r="237" ht="18.95" customHeight="1"/>
    <row r="240" ht="12.6" customHeight="1"/>
    <row r="244" ht="14.45" customHeight="1"/>
    <row r="247" ht="87.95" customHeight="1"/>
    <row r="252" ht="84.6" customHeight="1"/>
    <row r="253" ht="18.600000000000001" customHeight="1"/>
    <row r="254" ht="18.95" customHeight="1"/>
    <row r="255" ht="18.600000000000001" customHeight="1"/>
    <row r="256" ht="18.600000000000001" customHeight="1"/>
    <row r="257" ht="18.600000000000001" customHeight="1"/>
    <row r="259" ht="18.600000000000001" customHeight="1"/>
    <row r="260" ht="18.600000000000001" customHeight="1"/>
    <row r="262" ht="18.600000000000001" customHeight="1"/>
    <row r="263" ht="18.600000000000001" customHeight="1"/>
    <row r="264" ht="21" customHeight="1"/>
    <row r="265" ht="15.95" customHeight="1"/>
    <row r="266" ht="18.600000000000001" customHeight="1"/>
    <row r="268" ht="18.600000000000001" customHeight="1"/>
    <row r="272" ht="15.95" customHeight="1"/>
    <row r="273" ht="18.600000000000001" customHeight="1"/>
    <row r="275" ht="18.600000000000001" customHeight="1"/>
    <row r="276" ht="18.600000000000001" customHeight="1"/>
    <row r="277" ht="18.600000000000001" customHeight="1"/>
    <row r="278" ht="18.600000000000001" customHeight="1"/>
    <row r="279" ht="14.45" customHeight="1"/>
    <row r="283" ht="14.45" customHeight="1"/>
    <row r="284" ht="14.45" customHeight="1"/>
    <row r="285" ht="14.45" customHeight="1"/>
  </sheetData>
  <mergeCells count="64">
    <mergeCell ref="C109:G109"/>
    <mergeCell ref="C110:G110"/>
    <mergeCell ref="C127:M127"/>
    <mergeCell ref="C111:G111"/>
    <mergeCell ref="C113:J113"/>
    <mergeCell ref="C115:G115"/>
    <mergeCell ref="C116:G116"/>
    <mergeCell ref="C117:G117"/>
    <mergeCell ref="C118:G118"/>
    <mergeCell ref="C121:G121"/>
    <mergeCell ref="C122:G122"/>
    <mergeCell ref="C123:G123"/>
    <mergeCell ref="C124:G124"/>
    <mergeCell ref="C126:M126"/>
    <mergeCell ref="C59:J59"/>
    <mergeCell ref="C86:G86"/>
    <mergeCell ref="C87:G87"/>
    <mergeCell ref="C88:G88"/>
    <mergeCell ref="C89:G89"/>
    <mergeCell ref="C63:J63"/>
    <mergeCell ref="C65:J65"/>
    <mergeCell ref="C66:H66"/>
    <mergeCell ref="C67:H67"/>
    <mergeCell ref="C70:J70"/>
    <mergeCell ref="C84:J84"/>
    <mergeCell ref="C72:H72"/>
    <mergeCell ref="C74:M74"/>
    <mergeCell ref="C75:M75"/>
    <mergeCell ref="C44:J44"/>
    <mergeCell ref="C40:J40"/>
    <mergeCell ref="C41:I41"/>
    <mergeCell ref="C42:I42"/>
    <mergeCell ref="C79:J79"/>
    <mergeCell ref="C46:J46"/>
    <mergeCell ref="C47:I47"/>
    <mergeCell ref="C48:I48"/>
    <mergeCell ref="C71:H71"/>
    <mergeCell ref="C50:J50"/>
    <mergeCell ref="C54:J54"/>
    <mergeCell ref="C55:H55"/>
    <mergeCell ref="C56:H56"/>
    <mergeCell ref="C52:J52"/>
    <mergeCell ref="C60:H60"/>
    <mergeCell ref="C61:H61"/>
    <mergeCell ref="C104:G104"/>
    <mergeCell ref="C102:G102"/>
    <mergeCell ref="C108:G108"/>
    <mergeCell ref="C94:G94"/>
    <mergeCell ref="C91:J91"/>
    <mergeCell ref="C93:G93"/>
    <mergeCell ref="C95:G95"/>
    <mergeCell ref="C96:G96"/>
    <mergeCell ref="C98:J98"/>
    <mergeCell ref="C100:J100"/>
    <mergeCell ref="C103:G103"/>
    <mergeCell ref="C105:G105"/>
    <mergeCell ref="C27:M27"/>
    <mergeCell ref="C29:M29"/>
    <mergeCell ref="C33:J33"/>
    <mergeCell ref="C38:J38"/>
    <mergeCell ref="C7:K7"/>
    <mergeCell ref="C8:M8"/>
    <mergeCell ref="C18:J18"/>
    <mergeCell ref="C12:M13"/>
  </mergeCells>
  <hyperlinks>
    <hyperlink ref="A4" location="'ÍNDICE REMISSIVO'!A1" display="Índice" xr:uid="{25298D11-BC68-4179-B757-C93707EB587F}"/>
    <hyperlink ref="F1" location="ÍNDICE!A1" display="Índice" xr:uid="{1F4F7F52-D52A-4C3D-82C1-F71937B9AECF}"/>
    <hyperlink ref="G1" location="'TEMAS MATERIAIS'!A1" display="Temas materiais" xr:uid="{67A1DC93-15C5-46F2-B3B9-8CA434E8BBAA}"/>
    <hyperlink ref="H1" location="AMBIENTAL!A1" display="Ambiental" xr:uid="{7D8B574A-2A57-4F3B-8B4E-DC001A059803}"/>
    <hyperlink ref="I1" location="ECONÔMICO!A1" display="Econômico " xr:uid="{AD76EE09-BECF-40C9-8C11-E416EC5B8D1C}"/>
    <hyperlink ref="J1" location="GOVERNANÇA!A1" display="Governança " xr:uid="{6C0DE51E-9ED6-41B8-B95A-C0FC57709503}"/>
    <hyperlink ref="L1" location="GRI!A1" display="GRI" xr:uid="{505A5084-2F2A-48E7-BA02-FB02891110B0}"/>
    <hyperlink ref="M1" location="SASB!A1" display="SASB" xr:uid="{36B59E60-9288-43CD-BB93-BD162C9F6D99}"/>
    <hyperlink ref="K1" location="SOCIAL!A1" display="Social " xr:uid="{73478BBB-10DD-4B67-97AC-1BFB1B7C55FA}"/>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A0D94-E577-445A-B3B9-3B33ADD7F286}">
  <sheetPr>
    <tabColor rgb="FF0070C0"/>
  </sheetPr>
  <dimension ref="A1:AA301"/>
  <sheetViews>
    <sheetView showGridLines="0" zoomScale="70" zoomScaleNormal="80" workbookViewId="0">
      <selection activeCell="P36" sqref="P36"/>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1185</v>
      </c>
      <c r="S3" s="21"/>
    </row>
    <row r="4" spans="1:19" ht="21">
      <c r="A4" s="5" t="s">
        <v>0</v>
      </c>
      <c r="B4" s="6">
        <v>3</v>
      </c>
      <c r="C4" s="4"/>
    </row>
    <row r="5" spans="1:19" ht="21">
      <c r="A5" s="5"/>
      <c r="B5" s="6"/>
      <c r="C5" s="13" t="s">
        <v>1186</v>
      </c>
      <c r="D5" s="10"/>
      <c r="E5" s="10"/>
      <c r="F5" s="10"/>
      <c r="G5" s="10"/>
      <c r="H5" s="10"/>
      <c r="I5" s="10"/>
      <c r="J5" s="10"/>
      <c r="K5" s="10"/>
      <c r="L5" s="10"/>
      <c r="M5" s="10"/>
    </row>
    <row r="6" spans="1:19" ht="18.600000000000001">
      <c r="A6" s="5"/>
      <c r="B6" s="6"/>
      <c r="C6" s="135"/>
    </row>
    <row r="7" spans="1:19" ht="21.6" customHeight="1" thickBot="1">
      <c r="A7" s="5"/>
      <c r="B7" s="6"/>
      <c r="C7" s="506" t="s">
        <v>1187</v>
      </c>
      <c r="D7" s="506"/>
      <c r="E7" s="506"/>
      <c r="F7" s="506"/>
      <c r="G7" s="506"/>
      <c r="H7" s="506"/>
      <c r="I7" s="506"/>
      <c r="J7" s="506"/>
      <c r="K7" s="506"/>
      <c r="L7" s="81"/>
      <c r="M7" s="81"/>
    </row>
    <row r="8" spans="1:19" ht="345" customHeight="1">
      <c r="A8" s="5"/>
      <c r="B8" s="6"/>
      <c r="C8" s="577" t="s">
        <v>1188</v>
      </c>
      <c r="D8" s="577"/>
      <c r="E8" s="577"/>
      <c r="F8" s="577"/>
      <c r="G8" s="577"/>
      <c r="H8" s="577"/>
      <c r="I8" s="577"/>
      <c r="J8" s="577"/>
      <c r="K8" s="577"/>
      <c r="L8" s="577"/>
      <c r="M8" s="577"/>
    </row>
    <row r="9" spans="1:19" ht="15.95" customHeight="1">
      <c r="A9" s="5"/>
      <c r="B9" s="6"/>
      <c r="C9" s="173"/>
      <c r="D9" s="173"/>
      <c r="E9" s="173"/>
      <c r="F9" s="173"/>
      <c r="G9" s="173"/>
      <c r="H9" s="173"/>
      <c r="I9" s="173"/>
      <c r="J9" s="173"/>
      <c r="K9" s="173"/>
      <c r="L9" s="173"/>
      <c r="M9" s="173"/>
    </row>
    <row r="10" spans="1:19" ht="21">
      <c r="A10" s="5"/>
      <c r="B10" s="6"/>
      <c r="C10" s="13" t="s">
        <v>1189</v>
      </c>
      <c r="D10" s="10"/>
      <c r="E10" s="10"/>
      <c r="F10" s="10"/>
      <c r="G10" s="10"/>
      <c r="H10" s="10"/>
      <c r="I10" s="10"/>
      <c r="J10" s="10"/>
      <c r="K10" s="10"/>
      <c r="L10" s="10"/>
      <c r="M10" s="10"/>
    </row>
    <row r="11" spans="1:19" ht="18.600000000000001">
      <c r="A11" s="5"/>
      <c r="B11" s="6"/>
      <c r="C11" s="135"/>
    </row>
    <row r="12" spans="1:19" ht="21.6" thickBot="1">
      <c r="A12" s="5"/>
      <c r="B12" s="6"/>
      <c r="C12" s="506" t="s">
        <v>1190</v>
      </c>
      <c r="D12" s="506"/>
      <c r="E12" s="506"/>
      <c r="F12" s="506"/>
      <c r="G12" s="506"/>
      <c r="H12" s="506"/>
      <c r="I12" s="506"/>
      <c r="J12" s="506"/>
      <c r="K12" s="506"/>
      <c r="L12" s="81"/>
      <c r="M12" s="81"/>
    </row>
    <row r="13" spans="1:19" ht="59.1" customHeight="1">
      <c r="A13" s="5"/>
      <c r="B13" s="6"/>
      <c r="C13" s="583" t="s">
        <v>1191</v>
      </c>
      <c r="D13" s="583"/>
      <c r="E13" s="583"/>
      <c r="F13" s="583"/>
      <c r="G13" s="583"/>
      <c r="H13" s="583"/>
      <c r="I13" s="583"/>
      <c r="J13" s="583"/>
      <c r="K13" s="583"/>
      <c r="L13" s="583"/>
      <c r="M13" s="583"/>
    </row>
    <row r="14" spans="1:19" ht="18.600000000000001">
      <c r="A14" s="5"/>
      <c r="B14" s="6"/>
      <c r="C14" s="171"/>
      <c r="D14" s="171"/>
      <c r="E14" s="171"/>
      <c r="F14" s="171"/>
      <c r="G14" s="171"/>
      <c r="H14" s="171"/>
      <c r="I14" s="171"/>
      <c r="J14" s="171"/>
      <c r="K14" s="171"/>
      <c r="L14" s="171"/>
      <c r="M14" s="171"/>
    </row>
    <row r="15" spans="1:19" ht="21.6" thickBot="1">
      <c r="A15" s="5"/>
      <c r="B15" s="6"/>
      <c r="C15" s="506" t="s">
        <v>1192</v>
      </c>
      <c r="D15" s="506"/>
      <c r="E15" s="506"/>
      <c r="F15" s="506"/>
      <c r="G15" s="506"/>
      <c r="H15" s="506"/>
      <c r="I15" s="506"/>
      <c r="J15" s="506"/>
      <c r="K15" s="506"/>
      <c r="L15" s="81"/>
      <c r="M15" s="81"/>
    </row>
    <row r="16" spans="1:19" ht="18.600000000000001" customHeight="1">
      <c r="A16" s="5"/>
      <c r="B16" s="6"/>
      <c r="C16" s="332" t="s">
        <v>1193</v>
      </c>
      <c r="D16" s="137"/>
      <c r="E16" s="137"/>
      <c r="F16" s="305"/>
      <c r="G16" s="305"/>
      <c r="H16" s="305"/>
      <c r="I16" s="305"/>
      <c r="J16" s="305"/>
      <c r="K16" s="305"/>
      <c r="L16" s="305"/>
      <c r="M16" s="305"/>
      <c r="N16" s="305"/>
      <c r="O16" s="305"/>
      <c r="P16" s="305"/>
    </row>
    <row r="17" spans="1:27" ht="18.600000000000001">
      <c r="A17" s="5"/>
      <c r="B17" s="6"/>
      <c r="C17" s="583" t="s">
        <v>1194</v>
      </c>
      <c r="D17" s="583"/>
      <c r="E17" s="583"/>
      <c r="F17" s="583"/>
      <c r="G17" s="583"/>
      <c r="H17" s="583"/>
      <c r="I17" s="583"/>
      <c r="J17" s="583"/>
      <c r="K17" s="583"/>
      <c r="L17" s="583"/>
      <c r="M17" s="583"/>
    </row>
    <row r="18" spans="1:27" ht="18.600000000000001">
      <c r="A18" s="5"/>
      <c r="B18" s="6"/>
      <c r="C18" s="171"/>
      <c r="D18" s="171"/>
      <c r="E18" s="171"/>
      <c r="F18" s="171"/>
      <c r="G18" s="171"/>
      <c r="H18" s="171"/>
      <c r="I18" s="171"/>
      <c r="J18" s="171"/>
      <c r="K18" s="171"/>
      <c r="L18" s="171"/>
      <c r="M18" s="171"/>
    </row>
    <row r="19" spans="1:27" ht="21.6" thickBot="1">
      <c r="A19" s="5"/>
      <c r="B19" s="6"/>
      <c r="C19" s="506" t="s">
        <v>1195</v>
      </c>
      <c r="D19" s="506"/>
      <c r="E19" s="506"/>
      <c r="F19" s="506"/>
      <c r="G19" s="506"/>
      <c r="H19" s="506"/>
      <c r="I19" s="506"/>
      <c r="J19" s="506"/>
      <c r="K19" s="506"/>
      <c r="L19" s="81"/>
      <c r="M19" s="81"/>
      <c r="Q19" s="607"/>
      <c r="R19" s="607"/>
      <c r="S19" s="607"/>
      <c r="T19" s="607"/>
      <c r="U19" s="607"/>
      <c r="V19" s="607"/>
      <c r="W19" s="607"/>
      <c r="X19" s="607"/>
      <c r="Y19" s="607"/>
      <c r="Z19" s="607"/>
      <c r="AA19" s="607"/>
    </row>
    <row r="20" spans="1:27" ht="18.600000000000001">
      <c r="A20" s="5"/>
      <c r="B20" s="6"/>
      <c r="C20" s="332" t="s">
        <v>1193</v>
      </c>
      <c r="D20" s="137"/>
      <c r="E20" s="137"/>
      <c r="F20" s="7"/>
      <c r="G20" s="217"/>
      <c r="H20" s="217"/>
      <c r="I20" s="217"/>
      <c r="J20" s="217"/>
      <c r="K20" s="217"/>
      <c r="L20" s="195"/>
      <c r="M20" s="195"/>
    </row>
    <row r="21" spans="1:27" ht="18.600000000000001">
      <c r="A21" s="5"/>
      <c r="B21" s="6"/>
      <c r="C21" s="583" t="s">
        <v>1194</v>
      </c>
      <c r="D21" s="583"/>
      <c r="E21" s="583"/>
      <c r="F21" s="583"/>
      <c r="G21" s="583"/>
      <c r="H21" s="583"/>
      <c r="I21" s="583"/>
      <c r="J21" s="583"/>
      <c r="K21" s="583"/>
      <c r="L21" s="583"/>
      <c r="M21" s="583"/>
    </row>
    <row r="22" spans="1:27" ht="18.600000000000001">
      <c r="A22" s="5"/>
      <c r="B22" s="6"/>
      <c r="C22" s="171"/>
      <c r="D22" s="171"/>
      <c r="E22" s="171"/>
      <c r="F22" s="171"/>
      <c r="G22" s="171"/>
      <c r="H22" s="171"/>
      <c r="I22" s="171"/>
      <c r="J22" s="171"/>
      <c r="K22" s="171"/>
      <c r="L22" s="171"/>
      <c r="M22" s="171"/>
    </row>
    <row r="23" spans="1:27" ht="44.1" customHeight="1" thickBot="1">
      <c r="A23" s="5"/>
      <c r="B23" s="6"/>
      <c r="C23" s="506" t="s">
        <v>1196</v>
      </c>
      <c r="D23" s="506"/>
      <c r="E23" s="506"/>
      <c r="F23" s="506"/>
      <c r="G23" s="506"/>
      <c r="H23" s="506"/>
      <c r="I23" s="506"/>
      <c r="J23" s="506"/>
      <c r="K23" s="506"/>
      <c r="L23" s="506"/>
      <c r="M23" s="506"/>
    </row>
    <row r="24" spans="1:27" ht="18.600000000000001">
      <c r="A24" s="5"/>
      <c r="B24" s="6"/>
      <c r="C24" s="332" t="s">
        <v>1193</v>
      </c>
      <c r="D24" s="137"/>
      <c r="E24" s="137"/>
      <c r="F24" s="7"/>
      <c r="G24" s="217"/>
      <c r="H24" s="217"/>
      <c r="I24" s="217"/>
      <c r="J24" s="217"/>
      <c r="K24" s="217"/>
      <c r="L24" s="195"/>
      <c r="M24" s="195"/>
    </row>
    <row r="25" spans="1:27" ht="18.600000000000001">
      <c r="A25" s="5"/>
      <c r="B25" s="6"/>
      <c r="C25" s="583" t="s">
        <v>1194</v>
      </c>
      <c r="D25" s="583"/>
      <c r="E25" s="583"/>
      <c r="F25" s="583"/>
      <c r="G25" s="583"/>
      <c r="H25" s="583"/>
      <c r="I25" s="583"/>
      <c r="J25" s="583"/>
      <c r="K25" s="583"/>
      <c r="L25" s="583"/>
      <c r="M25" s="583"/>
    </row>
    <row r="26" spans="1:27" ht="18.600000000000001">
      <c r="A26" s="5"/>
      <c r="B26" s="6"/>
      <c r="C26" s="218"/>
      <c r="D26" s="137"/>
      <c r="E26" s="137"/>
      <c r="F26" s="7"/>
      <c r="G26" s="217"/>
      <c r="H26" s="217"/>
      <c r="I26" s="217"/>
      <c r="J26" s="217"/>
      <c r="K26" s="217"/>
      <c r="L26" s="171"/>
      <c r="M26" s="171"/>
    </row>
    <row r="27" spans="1:27" ht="47.1" customHeight="1" thickBot="1">
      <c r="A27" s="5"/>
      <c r="B27" s="6"/>
      <c r="C27" s="506" t="s">
        <v>1197</v>
      </c>
      <c r="D27" s="506"/>
      <c r="E27" s="506"/>
      <c r="F27" s="506"/>
      <c r="G27" s="506"/>
      <c r="H27" s="506"/>
      <c r="I27" s="506"/>
      <c r="J27" s="506"/>
      <c r="K27" s="506"/>
      <c r="L27" s="506"/>
      <c r="M27" s="506"/>
    </row>
    <row r="28" spans="1:27" ht="18.600000000000001">
      <c r="A28" s="5"/>
      <c r="B28" s="6"/>
      <c r="C28" s="332" t="s">
        <v>1193</v>
      </c>
      <c r="D28" s="137"/>
      <c r="E28" s="137"/>
      <c r="F28" s="7"/>
      <c r="G28" s="217"/>
      <c r="H28" s="217"/>
      <c r="I28" s="217"/>
      <c r="J28" s="217"/>
      <c r="K28" s="217"/>
      <c r="L28" s="195"/>
      <c r="M28" s="195"/>
    </row>
    <row r="29" spans="1:27" ht="18.600000000000001">
      <c r="A29" s="5"/>
      <c r="B29" s="6"/>
      <c r="C29" s="583" t="s">
        <v>1194</v>
      </c>
      <c r="D29" s="583"/>
      <c r="E29" s="583"/>
      <c r="F29" s="583"/>
      <c r="G29" s="583"/>
      <c r="H29" s="583"/>
      <c r="I29" s="583"/>
      <c r="J29" s="583"/>
      <c r="K29" s="583"/>
      <c r="L29" s="583"/>
      <c r="M29" s="583"/>
    </row>
    <row r="30" spans="1:27" ht="19.5" customHeight="1">
      <c r="A30" s="5"/>
      <c r="B30" s="6"/>
      <c r="C30" s="171"/>
      <c r="D30" s="171"/>
      <c r="E30" s="171"/>
      <c r="F30" s="171"/>
      <c r="G30" s="171"/>
      <c r="H30" s="171"/>
      <c r="I30" s="171"/>
      <c r="J30" s="171"/>
      <c r="K30" s="171"/>
      <c r="L30" s="171"/>
      <c r="M30" s="171"/>
    </row>
    <row r="31" spans="1:27" ht="18.600000000000001">
      <c r="A31" s="5"/>
      <c r="B31" s="6"/>
      <c r="C31" s="171"/>
      <c r="D31" s="171"/>
      <c r="E31" s="171"/>
      <c r="F31" s="171"/>
      <c r="G31" s="171"/>
      <c r="H31" s="171"/>
      <c r="I31" s="171"/>
      <c r="J31" s="171"/>
      <c r="K31" s="171"/>
      <c r="L31" s="171"/>
      <c r="M31" s="171"/>
    </row>
    <row r="32" spans="1:27" ht="15.95">
      <c r="A32" s="5"/>
      <c r="B32" s="6"/>
    </row>
    <row r="33" spans="1:19" ht="15.95">
      <c r="A33" s="5"/>
      <c r="B33" s="6"/>
    </row>
    <row r="34" spans="1:19" ht="21.6" customHeight="1">
      <c r="A34" s="5"/>
      <c r="B34" s="6"/>
    </row>
    <row r="35" spans="1:19" ht="21.6" customHeight="1">
      <c r="A35" s="134"/>
      <c r="B35" s="6"/>
      <c r="Q35" s="80"/>
      <c r="R35" s="80"/>
      <c r="S35" s="80"/>
    </row>
    <row r="36" spans="1:19" ht="21.6" customHeight="1">
      <c r="A36" s="134"/>
      <c r="B36" s="6"/>
      <c r="Q36" s="80"/>
      <c r="R36" s="80"/>
      <c r="S36" s="80"/>
    </row>
    <row r="37" spans="1:19" ht="21.6" customHeight="1">
      <c r="A37" s="134"/>
      <c r="B37" s="6"/>
      <c r="Q37" s="80"/>
      <c r="R37" s="80"/>
      <c r="S37" s="80"/>
    </row>
    <row r="38" spans="1:19" ht="21.6" customHeight="1">
      <c r="A38" s="134"/>
      <c r="B38" s="6"/>
      <c r="Q38" s="80"/>
      <c r="R38" s="80"/>
      <c r="S38" s="80"/>
    </row>
    <row r="39" spans="1:19" ht="21.6" customHeight="1">
      <c r="A39" s="134"/>
      <c r="B39" s="6"/>
      <c r="Q39" s="80"/>
      <c r="R39" s="80"/>
      <c r="S39" s="80"/>
    </row>
    <row r="40" spans="1:19" ht="21.6" customHeight="1">
      <c r="A40" s="134"/>
      <c r="B40" s="6"/>
      <c r="Q40" s="80"/>
      <c r="R40" s="80"/>
      <c r="S40" s="80"/>
    </row>
    <row r="41" spans="1:19" ht="18.600000000000001" customHeight="1">
      <c r="A41" s="5"/>
      <c r="B41" s="6"/>
    </row>
    <row r="42" spans="1:19" ht="18.600000000000001" customHeight="1">
      <c r="A42" s="5"/>
    </row>
    <row r="43" spans="1:19" ht="18.600000000000001" customHeight="1">
      <c r="A43" s="5"/>
    </row>
    <row r="44" spans="1:19" ht="18.600000000000001" customHeight="1">
      <c r="A44" s="5"/>
    </row>
    <row r="45" spans="1:19" ht="155.1" customHeight="1">
      <c r="A45" s="5"/>
    </row>
    <row r="46" spans="1:19">
      <c r="A46" s="5"/>
    </row>
    <row r="47" spans="1:19">
      <c r="A47" s="5"/>
    </row>
    <row r="48" spans="1:19">
      <c r="A48" s="5"/>
    </row>
    <row r="49" spans="1:1" ht="42.6" customHeight="1">
      <c r="A49" s="5"/>
    </row>
    <row r="50" spans="1:1">
      <c r="A50" s="5"/>
    </row>
    <row r="51" spans="1:1">
      <c r="A51" s="5"/>
    </row>
    <row r="52" spans="1:1">
      <c r="A52" s="5"/>
    </row>
    <row r="53" spans="1:1">
      <c r="A53" s="5"/>
    </row>
    <row r="54" spans="1:1" ht="37.5" customHeight="1">
      <c r="A54" s="5"/>
    </row>
    <row r="55" spans="1:1">
      <c r="A55" s="5"/>
    </row>
    <row r="56" spans="1:1">
      <c r="A56" s="5"/>
    </row>
    <row r="57" spans="1:1">
      <c r="A57" s="5"/>
    </row>
    <row r="58" spans="1:1">
      <c r="A58" s="5"/>
    </row>
    <row r="59" spans="1:1">
      <c r="A59" s="5"/>
    </row>
    <row r="60" spans="1:1" ht="38.450000000000003" customHeight="1">
      <c r="A60" s="5"/>
    </row>
    <row r="61" spans="1:1">
      <c r="A61" s="5"/>
    </row>
    <row r="62" spans="1:1">
      <c r="A62" s="5"/>
    </row>
    <row r="63" spans="1:1">
      <c r="A63" s="5"/>
    </row>
    <row r="64" spans="1:1" ht="18.600000000000001" customHeight="1">
      <c r="A64" s="5"/>
    </row>
    <row r="65" ht="18.600000000000001" customHeight="1"/>
    <row r="66" ht="54.6"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81" ht="18.600000000000001" customHeight="1"/>
    <row r="82" ht="18.600000000000001" customHeight="1"/>
    <row r="83" ht="18.600000000000001" customHeight="1"/>
    <row r="84" ht="18.600000000000001" customHeight="1"/>
    <row r="86" ht="18.600000000000001" customHeight="1"/>
    <row r="87" ht="18.600000000000001" customHeight="1"/>
    <row r="88" ht="18.600000000000001" customHeight="1"/>
    <row r="89" ht="18.600000000000001" customHeight="1"/>
    <row r="90" ht="18.600000000000001" customHeight="1"/>
    <row r="91" ht="41.45" customHeight="1"/>
    <row r="92" ht="18.600000000000001" customHeight="1"/>
    <row r="93" ht="18.600000000000001" customHeight="1"/>
    <row r="94" ht="18.600000000000001" customHeight="1"/>
    <row r="95" ht="39" customHeight="1"/>
    <row r="96" ht="18.600000000000001" customHeight="1"/>
    <row r="97" ht="18.600000000000001" customHeight="1"/>
    <row r="98" ht="18.600000000000001" customHeight="1"/>
    <row r="99" ht="18.600000000000001" customHeight="1"/>
    <row r="100" ht="41.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38.450000000000003" customHeight="1"/>
    <row r="109" ht="18.600000000000001" customHeight="1"/>
    <row r="110" ht="18.600000000000001" customHeight="1"/>
    <row r="111" ht="18.600000000000001" customHeight="1"/>
    <row r="112" ht="18.600000000000001" customHeight="1"/>
    <row r="113" ht="18.600000000000001" customHeight="1"/>
    <row r="114" ht="47.1" customHeight="1"/>
    <row r="115"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41.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9" ht="18.600000000000001" customHeight="1"/>
    <row r="170" ht="18.600000000000001" customHeight="1"/>
    <row r="171" ht="18.600000000000001" customHeight="1"/>
    <row r="172" ht="18.600000000000001" customHeight="1"/>
    <row r="174" ht="18.600000000000001" customHeight="1"/>
    <row r="178" ht="18.600000000000001" customHeight="1"/>
    <row r="180" ht="18.95" customHeight="1"/>
    <row r="181" ht="282" customHeight="1"/>
    <row r="183" ht="18.600000000000001" customHeight="1"/>
    <row r="184" ht="18.600000000000001" customHeight="1"/>
    <row r="185" ht="18.600000000000001" customHeight="1"/>
    <row r="186" ht="18.600000000000001" customHeight="1"/>
    <row r="187" ht="36" customHeight="1"/>
    <row r="192" ht="18.600000000000001" customHeight="1"/>
    <row r="193" ht="63.95" customHeight="1"/>
    <row r="194" ht="18.600000000000001" customHeight="1"/>
    <row r="195" ht="18.600000000000001" customHeight="1"/>
    <row r="197" ht="42.6" customHeight="1"/>
    <row r="205" ht="18.600000000000001" customHeight="1"/>
    <row r="211" ht="60.6" customHeight="1"/>
    <row r="218" ht="41.1" customHeight="1"/>
    <row r="224" ht="42.95" customHeight="1"/>
    <row r="231" ht="27" customHeight="1"/>
    <row r="236" ht="39.6" customHeight="1"/>
    <row r="250" ht="29.45" customHeight="1"/>
    <row r="251" ht="26.45" customHeight="1"/>
    <row r="253" ht="18.95" customHeight="1"/>
    <row r="256" ht="12.6" customHeight="1"/>
    <row r="260" ht="14.45" customHeight="1"/>
    <row r="263" ht="87.95" customHeight="1"/>
    <row r="268" ht="84.6" customHeight="1"/>
    <row r="269" ht="18.600000000000001" customHeight="1"/>
    <row r="270" ht="18.95" customHeight="1"/>
    <row r="271" ht="18.600000000000001" customHeight="1"/>
    <row r="272" ht="18.600000000000001" customHeight="1"/>
    <row r="273" ht="18.600000000000001" customHeight="1"/>
    <row r="275" ht="18.600000000000001" customHeight="1"/>
    <row r="276" ht="18.600000000000001" customHeight="1"/>
    <row r="278" ht="18.600000000000001" customHeight="1"/>
    <row r="279" ht="18.600000000000001" customHeight="1"/>
    <row r="280" ht="21" customHeight="1"/>
    <row r="281" ht="15.95" customHeight="1"/>
    <row r="282" ht="18.600000000000001" customHeight="1"/>
    <row r="284" ht="18.600000000000001" customHeight="1"/>
    <row r="288" ht="15.95" customHeight="1"/>
    <row r="289" ht="18.600000000000001" customHeight="1"/>
    <row r="291" ht="18.600000000000001" customHeight="1"/>
    <row r="292" ht="18.600000000000001" customHeight="1"/>
    <row r="293" ht="18.600000000000001" customHeight="1"/>
    <row r="294" ht="18.600000000000001" customHeight="1"/>
    <row r="295" ht="14.45" customHeight="1"/>
    <row r="299" ht="14.45" customHeight="1"/>
    <row r="300" ht="14.45" customHeight="1"/>
    <row r="301" ht="14.45" customHeight="1"/>
  </sheetData>
  <mergeCells count="13">
    <mergeCell ref="Q19:AA19"/>
    <mergeCell ref="C27:M27"/>
    <mergeCell ref="C15:K15"/>
    <mergeCell ref="C19:K19"/>
    <mergeCell ref="C23:M23"/>
    <mergeCell ref="C21:M21"/>
    <mergeCell ref="C25:M25"/>
    <mergeCell ref="C29:M29"/>
    <mergeCell ref="C7:K7"/>
    <mergeCell ref="C8:M8"/>
    <mergeCell ref="C12:K12"/>
    <mergeCell ref="C13:M13"/>
    <mergeCell ref="C17:M17"/>
  </mergeCells>
  <hyperlinks>
    <hyperlink ref="A4" location="'ÍNDICE REMISSIVO'!A1" display="Índice" xr:uid="{E59CCC29-BC04-4E81-B036-8903BFB23FE6}"/>
    <hyperlink ref="F1" location="ÍNDICE!A1" display="Índice" xr:uid="{A0452F1A-4A3E-4CC8-BDE1-981688751C75}"/>
    <hyperlink ref="G1" location="'TEMAS MATERIAIS'!A1" display="Temas materiais" xr:uid="{AA08C910-CB3E-4680-A4A5-09B14EB3C517}"/>
    <hyperlink ref="H1" location="AMBIENTAL!A1" display="Ambiental" xr:uid="{A79E8D5D-A18E-468A-9736-5C3A98585A9B}"/>
    <hyperlink ref="I1" location="ECONÔMICO!A1" display="Econômico " xr:uid="{C5247A29-77C1-4118-A6D6-07EA1D02D454}"/>
    <hyperlink ref="J1" location="GOVERNANÇA!A1" display="Governança " xr:uid="{A52D7706-0F53-4389-A1E2-F6DC49D9F83E}"/>
    <hyperlink ref="L1" location="GRI!A1" display="GRI" xr:uid="{09C07C57-98AA-4DD5-B206-6732BF3CC917}"/>
    <hyperlink ref="M1" location="SASB!A1" display="SASB" xr:uid="{3D389CB1-F4D0-4EE8-BC85-FDB3321DC00E}"/>
    <hyperlink ref="K1" location="SOCIAL!A1" display="Social " xr:uid="{506CAE85-D885-401C-BD06-CA4D3BADFEF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BBB0B-7AD0-428D-BC53-8FABF3C33DE3}">
  <sheetPr>
    <tabColor rgb="FF0070C0"/>
  </sheetPr>
  <dimension ref="A1:S664"/>
  <sheetViews>
    <sheetView showGridLines="0" topLeftCell="A219" zoomScale="80" zoomScaleNormal="80" workbookViewId="0">
      <selection activeCell="K235" sqref="K235"/>
    </sheetView>
  </sheetViews>
  <sheetFormatPr defaultRowHeight="14.45"/>
  <cols>
    <col min="1" max="1" width="2.85546875" customWidth="1"/>
    <col min="2" max="2" width="7.85546875" customWidth="1"/>
    <col min="5" max="5" width="2.28515625" customWidth="1"/>
    <col min="6" max="12" width="22.42578125" customWidth="1"/>
    <col min="13" max="13" width="22.42578125" style="18"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1198</v>
      </c>
      <c r="S3" s="21"/>
    </row>
    <row r="4" spans="1:19" ht="21">
      <c r="A4" s="5" t="s">
        <v>0</v>
      </c>
      <c r="B4" s="6">
        <v>3</v>
      </c>
      <c r="C4" s="4"/>
    </row>
    <row r="5" spans="1:19" ht="21">
      <c r="A5" s="5"/>
      <c r="B5" s="6"/>
      <c r="C5" s="13" t="s">
        <v>1199</v>
      </c>
      <c r="D5" s="10"/>
      <c r="E5" s="10"/>
      <c r="F5" s="10"/>
      <c r="G5" s="10"/>
      <c r="H5" s="10"/>
      <c r="I5" s="10"/>
      <c r="J5" s="10"/>
      <c r="K5" s="10"/>
      <c r="L5" s="10"/>
      <c r="M5" s="319"/>
    </row>
    <row r="6" spans="1:19" ht="18.600000000000001">
      <c r="A6" s="5"/>
      <c r="B6" s="6"/>
      <c r="C6" s="135"/>
    </row>
    <row r="7" spans="1:19" ht="56.1" customHeight="1" thickBot="1">
      <c r="A7" s="134"/>
      <c r="B7" s="6"/>
      <c r="C7" s="506" t="s">
        <v>1200</v>
      </c>
      <c r="D7" s="506"/>
      <c r="E7" s="506"/>
      <c r="F7" s="506"/>
      <c r="G7" s="506"/>
      <c r="H7" s="81">
        <v>2019</v>
      </c>
      <c r="I7" s="81">
        <v>2020</v>
      </c>
      <c r="J7" s="81">
        <v>2021</v>
      </c>
      <c r="K7" s="81">
        <v>2022</v>
      </c>
      <c r="L7" s="81">
        <v>2023</v>
      </c>
      <c r="M7" s="81">
        <v>2024</v>
      </c>
      <c r="R7" s="80"/>
      <c r="S7" s="80"/>
    </row>
    <row r="8" spans="1:19" ht="18.600000000000001" customHeight="1">
      <c r="A8" s="5"/>
      <c r="B8" s="6"/>
      <c r="C8" s="104"/>
      <c r="D8" s="104"/>
      <c r="E8" s="104"/>
      <c r="F8" s="104"/>
      <c r="G8" s="104"/>
      <c r="H8" s="223"/>
      <c r="I8" s="223"/>
      <c r="J8" s="223"/>
      <c r="K8" s="223"/>
      <c r="L8" s="223"/>
      <c r="M8" s="223"/>
    </row>
    <row r="9" spans="1:19" ht="18.600000000000001" customHeight="1">
      <c r="A9" s="5"/>
      <c r="C9" s="575" t="s">
        <v>1201</v>
      </c>
      <c r="D9" s="575"/>
      <c r="E9" s="575"/>
      <c r="F9" s="575"/>
      <c r="G9" s="575"/>
      <c r="H9" s="166">
        <v>618</v>
      </c>
      <c r="I9" s="166">
        <v>499</v>
      </c>
      <c r="J9" s="166">
        <v>805</v>
      </c>
      <c r="K9" s="166">
        <v>919</v>
      </c>
      <c r="L9" s="166">
        <f>L10+L15</f>
        <v>568</v>
      </c>
      <c r="M9" s="166">
        <v>492</v>
      </c>
    </row>
    <row r="10" spans="1:19" ht="18.600000000000001" customHeight="1">
      <c r="A10" s="5"/>
      <c r="C10" s="515" t="s">
        <v>421</v>
      </c>
      <c r="D10" s="515"/>
      <c r="E10" s="515"/>
      <c r="F10" s="515"/>
      <c r="G10" s="515"/>
      <c r="H10" s="132">
        <v>401</v>
      </c>
      <c r="I10" s="132">
        <v>267</v>
      </c>
      <c r="J10" s="132">
        <v>516</v>
      </c>
      <c r="K10" s="132">
        <v>584</v>
      </c>
      <c r="L10" s="132">
        <f>SUM(L11:L13)</f>
        <v>355</v>
      </c>
      <c r="M10" s="132">
        <v>317</v>
      </c>
    </row>
    <row r="11" spans="1:19" ht="18.600000000000001" customHeight="1">
      <c r="A11" s="5"/>
      <c r="C11" s="608" t="s">
        <v>1202</v>
      </c>
      <c r="D11" s="608"/>
      <c r="E11" s="171"/>
      <c r="F11" s="171"/>
      <c r="G11" s="171"/>
      <c r="H11" s="224">
        <v>183</v>
      </c>
      <c r="I11" s="224">
        <v>244</v>
      </c>
      <c r="J11" s="224">
        <v>217</v>
      </c>
      <c r="K11" s="224">
        <v>242</v>
      </c>
      <c r="L11" s="224">
        <v>137</v>
      </c>
      <c r="M11" s="224">
        <v>140</v>
      </c>
    </row>
    <row r="12" spans="1:19" ht="18.600000000000001" customHeight="1">
      <c r="A12" s="5"/>
      <c r="C12" s="608" t="s">
        <v>1203</v>
      </c>
      <c r="D12" s="608"/>
      <c r="E12" s="171"/>
      <c r="F12" s="171"/>
      <c r="G12" s="171"/>
      <c r="H12" s="224">
        <v>189</v>
      </c>
      <c r="I12" s="224">
        <v>0</v>
      </c>
      <c r="J12" s="224">
        <v>277</v>
      </c>
      <c r="K12" s="224">
        <v>305</v>
      </c>
      <c r="L12" s="224">
        <v>200</v>
      </c>
      <c r="M12" s="224">
        <v>151</v>
      </c>
    </row>
    <row r="13" spans="1:19" ht="18.600000000000001" customHeight="1">
      <c r="A13" s="5"/>
      <c r="C13" s="608" t="s">
        <v>1204</v>
      </c>
      <c r="D13" s="608"/>
      <c r="E13" s="171"/>
      <c r="F13" s="171"/>
      <c r="G13" s="171"/>
      <c r="H13" s="224">
        <v>32</v>
      </c>
      <c r="I13" s="224">
        <v>0</v>
      </c>
      <c r="J13" s="224">
        <v>22</v>
      </c>
      <c r="K13" s="224">
        <v>37</v>
      </c>
      <c r="L13" s="224">
        <v>18</v>
      </c>
      <c r="M13" s="224">
        <v>26</v>
      </c>
    </row>
    <row r="14" spans="1:19" ht="18.600000000000001" customHeight="1">
      <c r="A14" s="5"/>
      <c r="C14" s="219"/>
      <c r="D14" s="171"/>
      <c r="E14" s="171"/>
      <c r="F14" s="171"/>
      <c r="G14" s="171"/>
      <c r="H14" s="132"/>
      <c r="I14" s="132"/>
      <c r="J14" s="132"/>
      <c r="K14" s="132"/>
      <c r="L14" s="132"/>
      <c r="M14" s="132"/>
    </row>
    <row r="15" spans="1:19" ht="18.600000000000001" customHeight="1">
      <c r="A15" s="5"/>
      <c r="C15" s="515" t="s">
        <v>422</v>
      </c>
      <c r="D15" s="515"/>
      <c r="E15" s="171"/>
      <c r="F15" s="171"/>
      <c r="G15" s="171"/>
      <c r="H15" s="132">
        <v>217</v>
      </c>
      <c r="I15" s="132">
        <v>232</v>
      </c>
      <c r="J15" s="132">
        <v>289</v>
      </c>
      <c r="K15" s="132">
        <v>335</v>
      </c>
      <c r="L15" s="132">
        <f>SUM(L16:L18)</f>
        <v>213</v>
      </c>
      <c r="M15" s="132">
        <v>175</v>
      </c>
    </row>
    <row r="16" spans="1:19" ht="18.600000000000001" customHeight="1">
      <c r="A16" s="5"/>
      <c r="C16" s="608" t="s">
        <v>1202</v>
      </c>
      <c r="D16" s="608"/>
      <c r="E16" s="171"/>
      <c r="F16" s="171"/>
      <c r="G16" s="171"/>
      <c r="H16" s="224">
        <v>111</v>
      </c>
      <c r="I16" s="224">
        <v>229</v>
      </c>
      <c r="J16" s="224">
        <v>160</v>
      </c>
      <c r="K16" s="224">
        <v>168</v>
      </c>
      <c r="L16" s="224">
        <v>106</v>
      </c>
      <c r="M16" s="224">
        <v>92</v>
      </c>
    </row>
    <row r="17" spans="1:13" ht="18.600000000000001" customHeight="1">
      <c r="A17" s="5"/>
      <c r="C17" s="608" t="s">
        <v>1203</v>
      </c>
      <c r="D17" s="608"/>
      <c r="E17" s="171"/>
      <c r="F17" s="171"/>
      <c r="G17" s="171"/>
      <c r="H17" s="224">
        <v>100</v>
      </c>
      <c r="I17" s="224">
        <v>3</v>
      </c>
      <c r="J17" s="224">
        <v>124</v>
      </c>
      <c r="K17" s="224">
        <v>162</v>
      </c>
      <c r="L17" s="224">
        <v>102</v>
      </c>
      <c r="M17" s="224">
        <v>75</v>
      </c>
    </row>
    <row r="18" spans="1:13" ht="18.600000000000001" customHeight="1">
      <c r="A18" s="5"/>
      <c r="C18" s="608" t="s">
        <v>1204</v>
      </c>
      <c r="D18" s="608"/>
      <c r="E18" s="171"/>
      <c r="F18" s="171"/>
      <c r="G18" s="171"/>
      <c r="H18" s="224">
        <v>6</v>
      </c>
      <c r="I18" s="224">
        <v>0</v>
      </c>
      <c r="J18" s="224">
        <v>5</v>
      </c>
      <c r="K18" s="224">
        <v>5</v>
      </c>
      <c r="L18" s="224">
        <v>5</v>
      </c>
      <c r="M18" s="224">
        <v>8</v>
      </c>
    </row>
    <row r="19" spans="1:13" ht="18.600000000000001" customHeight="1">
      <c r="A19" s="5"/>
      <c r="C19" s="171"/>
      <c r="D19" s="171"/>
      <c r="E19" s="171"/>
      <c r="F19" s="171"/>
      <c r="G19" s="171"/>
      <c r="H19" s="132"/>
      <c r="I19" s="132"/>
      <c r="J19" s="132"/>
      <c r="K19" s="132"/>
      <c r="L19" s="132"/>
      <c r="M19" s="132"/>
    </row>
    <row r="20" spans="1:13" ht="18.600000000000001" customHeight="1">
      <c r="A20" s="5"/>
      <c r="C20" s="575" t="s">
        <v>1205</v>
      </c>
      <c r="D20" s="575"/>
      <c r="E20" s="575"/>
      <c r="F20" s="575"/>
      <c r="G20" s="575"/>
      <c r="H20" s="166">
        <v>370</v>
      </c>
      <c r="I20" s="166">
        <v>331</v>
      </c>
      <c r="J20" s="166">
        <v>528</v>
      </c>
      <c r="K20" s="166">
        <v>603</v>
      </c>
      <c r="L20" s="166">
        <f>L21+L26</f>
        <v>350</v>
      </c>
      <c r="M20" s="166">
        <v>316</v>
      </c>
    </row>
    <row r="21" spans="1:13" ht="18.600000000000001" customHeight="1">
      <c r="A21" s="5"/>
      <c r="C21" s="515" t="s">
        <v>421</v>
      </c>
      <c r="D21" s="515"/>
      <c r="E21" s="515"/>
      <c r="F21" s="515"/>
      <c r="G21" s="515"/>
      <c r="H21" s="140">
        <v>229</v>
      </c>
      <c r="I21" s="132">
        <v>164</v>
      </c>
      <c r="J21" s="132">
        <v>305</v>
      </c>
      <c r="K21" s="132">
        <v>378</v>
      </c>
      <c r="L21" s="132">
        <f>SUM(L22:L24)</f>
        <v>221</v>
      </c>
      <c r="M21" s="132">
        <v>203</v>
      </c>
    </row>
    <row r="22" spans="1:13" ht="18.600000000000001" customHeight="1">
      <c r="A22" s="5"/>
      <c r="C22" s="608" t="s">
        <v>1202</v>
      </c>
      <c r="D22" s="608"/>
      <c r="E22" s="171"/>
      <c r="F22" s="171"/>
      <c r="G22" s="171"/>
      <c r="H22" s="225">
        <v>122</v>
      </c>
      <c r="I22" s="225">
        <v>164</v>
      </c>
      <c r="J22" s="225">
        <v>134</v>
      </c>
      <c r="K22" s="224">
        <v>158</v>
      </c>
      <c r="L22" s="224">
        <v>94</v>
      </c>
      <c r="M22" s="224">
        <v>92</v>
      </c>
    </row>
    <row r="23" spans="1:13" ht="18.600000000000001" customHeight="1">
      <c r="A23" s="5"/>
      <c r="C23" s="608" t="s">
        <v>1203</v>
      </c>
      <c r="D23" s="608"/>
      <c r="E23" s="171"/>
      <c r="F23" s="171"/>
      <c r="G23" s="171"/>
      <c r="H23" s="225">
        <v>98</v>
      </c>
      <c r="I23" s="225">
        <v>0</v>
      </c>
      <c r="J23" s="225">
        <v>161</v>
      </c>
      <c r="K23" s="224">
        <v>205</v>
      </c>
      <c r="L23" s="224">
        <v>120</v>
      </c>
      <c r="M23" s="224">
        <v>97</v>
      </c>
    </row>
    <row r="24" spans="1:13" ht="18.600000000000001" customHeight="1">
      <c r="A24" s="5"/>
      <c r="C24" s="608" t="s">
        <v>1204</v>
      </c>
      <c r="D24" s="608"/>
      <c r="E24" s="171"/>
      <c r="F24" s="171"/>
      <c r="G24" s="171"/>
      <c r="H24" s="225">
        <v>9</v>
      </c>
      <c r="I24" s="225">
        <v>0</v>
      </c>
      <c r="J24" s="225">
        <v>10</v>
      </c>
      <c r="K24" s="224">
        <v>15</v>
      </c>
      <c r="L24" s="224">
        <v>7</v>
      </c>
      <c r="M24" s="224">
        <v>14</v>
      </c>
    </row>
    <row r="25" spans="1:13" ht="18.600000000000001" customHeight="1">
      <c r="A25" s="5"/>
      <c r="C25" s="219"/>
      <c r="D25" s="171"/>
      <c r="E25" s="171"/>
      <c r="F25" s="171"/>
      <c r="G25" s="171"/>
      <c r="H25" s="140"/>
      <c r="I25" s="140"/>
      <c r="J25" s="140"/>
      <c r="K25" s="132"/>
      <c r="L25" s="132"/>
      <c r="M25" s="132"/>
    </row>
    <row r="26" spans="1:13" ht="18.600000000000001" customHeight="1">
      <c r="A26" s="5"/>
      <c r="C26" s="515" t="s">
        <v>422</v>
      </c>
      <c r="D26" s="515"/>
      <c r="E26" s="171"/>
      <c r="F26" s="171"/>
      <c r="G26" s="171"/>
      <c r="H26" s="132">
        <v>141</v>
      </c>
      <c r="I26" s="140">
        <v>167</v>
      </c>
      <c r="J26" s="132">
        <v>223</v>
      </c>
      <c r="K26" s="132">
        <v>225</v>
      </c>
      <c r="L26" s="132">
        <f>SUM(L27:L29)</f>
        <v>129</v>
      </c>
      <c r="M26" s="132">
        <v>113</v>
      </c>
    </row>
    <row r="27" spans="1:13" ht="18.600000000000001" customHeight="1">
      <c r="A27" s="5"/>
      <c r="C27" s="608" t="s">
        <v>1202</v>
      </c>
      <c r="D27" s="608"/>
      <c r="E27" s="171"/>
      <c r="F27" s="171"/>
      <c r="G27" s="171"/>
      <c r="H27" s="225">
        <v>78</v>
      </c>
      <c r="I27" s="225">
        <v>165</v>
      </c>
      <c r="J27" s="225">
        <v>123</v>
      </c>
      <c r="K27" s="224">
        <v>116</v>
      </c>
      <c r="L27" s="224">
        <v>70</v>
      </c>
      <c r="M27" s="224">
        <v>67</v>
      </c>
    </row>
    <row r="28" spans="1:13" ht="18.600000000000001" customHeight="1">
      <c r="A28" s="5"/>
      <c r="C28" s="608" t="s">
        <v>1203</v>
      </c>
      <c r="D28" s="608"/>
      <c r="E28" s="171"/>
      <c r="F28" s="171"/>
      <c r="G28" s="171"/>
      <c r="H28" s="225">
        <v>60</v>
      </c>
      <c r="I28" s="225">
        <v>2</v>
      </c>
      <c r="J28" s="225">
        <v>97</v>
      </c>
      <c r="K28" s="224">
        <v>104</v>
      </c>
      <c r="L28" s="224">
        <v>56</v>
      </c>
      <c r="M28" s="224">
        <v>42</v>
      </c>
    </row>
    <row r="29" spans="1:13" ht="18.600000000000001" customHeight="1">
      <c r="A29" s="5"/>
      <c r="C29" s="608" t="s">
        <v>1204</v>
      </c>
      <c r="D29" s="608"/>
      <c r="E29" s="171"/>
      <c r="F29" s="171"/>
      <c r="G29" s="171"/>
      <c r="H29" s="225">
        <v>3</v>
      </c>
      <c r="I29" s="225">
        <v>0</v>
      </c>
      <c r="J29" s="225">
        <v>3</v>
      </c>
      <c r="K29" s="224">
        <v>5</v>
      </c>
      <c r="L29" s="224">
        <v>3</v>
      </c>
      <c r="M29" s="224">
        <v>4</v>
      </c>
    </row>
    <row r="30" spans="1:13" ht="18.600000000000001" customHeight="1">
      <c r="A30" s="5"/>
      <c r="C30" s="171"/>
      <c r="D30" s="171"/>
      <c r="E30" s="171"/>
      <c r="F30" s="171"/>
      <c r="G30" s="171"/>
      <c r="H30" s="140"/>
      <c r="I30" s="140"/>
      <c r="J30" s="140"/>
      <c r="K30" s="140"/>
      <c r="L30" s="140"/>
      <c r="M30" s="140"/>
    </row>
    <row r="31" spans="1:13" ht="18.600000000000001" customHeight="1">
      <c r="A31" s="5"/>
      <c r="C31" s="575" t="s">
        <v>1206</v>
      </c>
      <c r="D31" s="575"/>
      <c r="E31" s="575"/>
      <c r="F31" s="575"/>
      <c r="G31" s="575"/>
      <c r="H31" s="166">
        <v>106</v>
      </c>
      <c r="I31" s="166">
        <v>53</v>
      </c>
      <c r="J31" s="166">
        <v>61</v>
      </c>
      <c r="K31" s="166">
        <v>146</v>
      </c>
      <c r="L31" s="166">
        <f>L32+L37</f>
        <v>62</v>
      </c>
      <c r="M31" s="166">
        <v>75</v>
      </c>
    </row>
    <row r="32" spans="1:13" ht="18.600000000000001" customHeight="1">
      <c r="A32" s="5"/>
      <c r="C32" s="515" t="s">
        <v>421</v>
      </c>
      <c r="D32" s="515"/>
      <c r="E32" s="515"/>
      <c r="F32" s="515"/>
      <c r="G32" s="515"/>
      <c r="H32" s="132">
        <v>75</v>
      </c>
      <c r="I32" s="132">
        <v>40</v>
      </c>
      <c r="J32" s="132">
        <v>43</v>
      </c>
      <c r="K32" s="132">
        <v>103</v>
      </c>
      <c r="L32" s="132">
        <f>SUM(L33:L35)</f>
        <v>48</v>
      </c>
      <c r="M32" s="132">
        <v>50</v>
      </c>
    </row>
    <row r="33" spans="1:13" ht="18.600000000000001" customHeight="1">
      <c r="A33" s="5"/>
      <c r="C33" s="608" t="s">
        <v>1202</v>
      </c>
      <c r="D33" s="608"/>
      <c r="E33" s="171"/>
      <c r="F33" s="171"/>
      <c r="G33" s="171"/>
      <c r="H33" s="225">
        <v>21</v>
      </c>
      <c r="I33" s="225">
        <v>40</v>
      </c>
      <c r="J33" s="225">
        <v>20</v>
      </c>
      <c r="K33" s="224">
        <v>43</v>
      </c>
      <c r="L33" s="224">
        <v>12</v>
      </c>
      <c r="M33" s="224">
        <v>21</v>
      </c>
    </row>
    <row r="34" spans="1:13" ht="18.600000000000001" customHeight="1">
      <c r="A34" s="5"/>
      <c r="C34" s="608" t="s">
        <v>1203</v>
      </c>
      <c r="D34" s="608"/>
      <c r="E34" s="171"/>
      <c r="F34" s="171"/>
      <c r="G34" s="171"/>
      <c r="H34" s="225">
        <v>37</v>
      </c>
      <c r="I34" s="225">
        <v>0</v>
      </c>
      <c r="J34" s="225">
        <v>23</v>
      </c>
      <c r="K34" s="224">
        <v>47</v>
      </c>
      <c r="L34" s="224">
        <v>28</v>
      </c>
      <c r="M34" s="224">
        <v>25</v>
      </c>
    </row>
    <row r="35" spans="1:13" ht="18.600000000000001" customHeight="1">
      <c r="A35" s="5"/>
      <c r="C35" s="608" t="s">
        <v>1204</v>
      </c>
      <c r="D35" s="608"/>
      <c r="E35" s="171"/>
      <c r="F35" s="171"/>
      <c r="G35" s="171"/>
      <c r="H35" s="225">
        <v>17</v>
      </c>
      <c r="I35" s="225">
        <v>0</v>
      </c>
      <c r="J35" s="225">
        <v>0</v>
      </c>
      <c r="K35" s="224">
        <v>13</v>
      </c>
      <c r="L35" s="224">
        <v>8</v>
      </c>
      <c r="M35" s="224">
        <v>4</v>
      </c>
    </row>
    <row r="36" spans="1:13" ht="18.600000000000001" customHeight="1">
      <c r="A36" s="5"/>
      <c r="C36" s="219"/>
      <c r="D36" s="171"/>
      <c r="E36" s="171"/>
      <c r="F36" s="171"/>
      <c r="G36" s="171"/>
      <c r="H36" s="140"/>
      <c r="I36" s="140"/>
      <c r="J36" s="140"/>
      <c r="K36" s="132"/>
      <c r="L36" s="132"/>
      <c r="M36" s="132"/>
    </row>
    <row r="37" spans="1:13" ht="18.600000000000001" customHeight="1">
      <c r="A37" s="5"/>
      <c r="C37" s="515" t="s">
        <v>422</v>
      </c>
      <c r="D37" s="515"/>
      <c r="E37" s="171"/>
      <c r="F37" s="171"/>
      <c r="G37" s="171"/>
      <c r="H37" s="132">
        <v>31</v>
      </c>
      <c r="I37" s="132">
        <v>13</v>
      </c>
      <c r="J37" s="132">
        <v>18</v>
      </c>
      <c r="K37" s="132">
        <v>43</v>
      </c>
      <c r="L37" s="132">
        <f>SUM(L38:L40)</f>
        <v>14</v>
      </c>
      <c r="M37" s="132">
        <v>25</v>
      </c>
    </row>
    <row r="38" spans="1:13" ht="18.600000000000001" customHeight="1">
      <c r="A38" s="5"/>
      <c r="C38" s="608" t="s">
        <v>1202</v>
      </c>
      <c r="D38" s="608"/>
      <c r="E38" s="171"/>
      <c r="F38" s="171"/>
      <c r="G38" s="171"/>
      <c r="H38" s="225">
        <v>13</v>
      </c>
      <c r="I38" s="225">
        <v>13</v>
      </c>
      <c r="J38" s="225">
        <v>6</v>
      </c>
      <c r="K38" s="224">
        <v>18</v>
      </c>
      <c r="L38" s="224">
        <v>5</v>
      </c>
      <c r="M38" s="224">
        <v>8</v>
      </c>
    </row>
    <row r="39" spans="1:13" ht="18.600000000000001" customHeight="1">
      <c r="A39" s="5"/>
      <c r="C39" s="608" t="s">
        <v>1203</v>
      </c>
      <c r="D39" s="608"/>
      <c r="E39" s="171"/>
      <c r="F39" s="171"/>
      <c r="G39" s="171"/>
      <c r="H39" s="225">
        <v>17</v>
      </c>
      <c r="I39" s="225">
        <v>0</v>
      </c>
      <c r="J39" s="225">
        <v>10</v>
      </c>
      <c r="K39" s="224">
        <v>25</v>
      </c>
      <c r="L39" s="224">
        <v>7</v>
      </c>
      <c r="M39" s="224">
        <v>13</v>
      </c>
    </row>
    <row r="40" spans="1:13" ht="18.600000000000001" customHeight="1">
      <c r="A40" s="5"/>
      <c r="C40" s="608" t="s">
        <v>1204</v>
      </c>
      <c r="D40" s="608"/>
      <c r="E40" s="171"/>
      <c r="F40" s="171"/>
      <c r="G40" s="171"/>
      <c r="H40" s="225">
        <v>1</v>
      </c>
      <c r="I40" s="225">
        <v>0</v>
      </c>
      <c r="J40" s="225">
        <v>2</v>
      </c>
      <c r="K40" s="224" t="s">
        <v>612</v>
      </c>
      <c r="L40" s="224">
        <v>2</v>
      </c>
      <c r="M40" s="224">
        <v>4</v>
      </c>
    </row>
    <row r="41" spans="1:13" ht="18.600000000000001" customHeight="1">
      <c r="A41" s="5"/>
      <c r="C41" s="171"/>
      <c r="D41" s="171"/>
      <c r="E41" s="171"/>
      <c r="F41" s="171"/>
      <c r="G41" s="171"/>
      <c r="H41" s="140"/>
      <c r="I41" s="140"/>
      <c r="J41" s="140"/>
      <c r="K41" s="140"/>
      <c r="L41" s="140"/>
      <c r="M41" s="140"/>
    </row>
    <row r="42" spans="1:13" ht="18.600000000000001" customHeight="1">
      <c r="A42" s="5"/>
      <c r="C42" s="575" t="s">
        <v>1207</v>
      </c>
      <c r="D42" s="575"/>
      <c r="E42" s="575"/>
      <c r="F42" s="575"/>
      <c r="G42" s="575"/>
      <c r="H42" s="166">
        <v>39</v>
      </c>
      <c r="I42" s="166">
        <v>13</v>
      </c>
      <c r="J42" s="166">
        <v>16</v>
      </c>
      <c r="K42" s="166">
        <v>21</v>
      </c>
      <c r="L42" s="166">
        <f>L43+L48</f>
        <v>25</v>
      </c>
      <c r="M42" s="166">
        <v>17</v>
      </c>
    </row>
    <row r="43" spans="1:13" ht="18.600000000000001" customHeight="1">
      <c r="A43" s="5"/>
      <c r="C43" s="515" t="s">
        <v>421</v>
      </c>
      <c r="D43" s="515"/>
      <c r="E43" s="515"/>
      <c r="F43" s="515"/>
      <c r="G43" s="515"/>
      <c r="H43" s="132">
        <v>25</v>
      </c>
      <c r="I43" s="132">
        <v>9</v>
      </c>
      <c r="J43" s="132">
        <v>13</v>
      </c>
      <c r="K43" s="132">
        <v>16</v>
      </c>
      <c r="L43" s="132">
        <f>SUM(L44:L46)</f>
        <v>20</v>
      </c>
      <c r="M43" s="132">
        <v>14</v>
      </c>
    </row>
    <row r="44" spans="1:13" ht="18.600000000000001" customHeight="1">
      <c r="A44" s="5"/>
      <c r="C44" s="608" t="s">
        <v>1202</v>
      </c>
      <c r="D44" s="608"/>
      <c r="E44" s="171"/>
      <c r="F44" s="171"/>
      <c r="G44" s="171"/>
      <c r="H44" s="225">
        <v>6</v>
      </c>
      <c r="I44" s="225">
        <v>9</v>
      </c>
      <c r="J44" s="225">
        <v>2</v>
      </c>
      <c r="K44" s="224">
        <v>6</v>
      </c>
      <c r="L44" s="224">
        <v>8</v>
      </c>
      <c r="M44" s="224">
        <v>8</v>
      </c>
    </row>
    <row r="45" spans="1:13" ht="18.600000000000001" customHeight="1">
      <c r="A45" s="5"/>
      <c r="C45" s="608" t="s">
        <v>1203</v>
      </c>
      <c r="D45" s="608"/>
      <c r="E45" s="171"/>
      <c r="F45" s="171"/>
      <c r="G45" s="171"/>
      <c r="H45" s="225">
        <v>15</v>
      </c>
      <c r="I45" s="225">
        <v>0</v>
      </c>
      <c r="J45" s="225">
        <v>10</v>
      </c>
      <c r="K45" s="224">
        <v>8</v>
      </c>
      <c r="L45" s="224">
        <v>12</v>
      </c>
      <c r="M45" s="224">
        <v>6</v>
      </c>
    </row>
    <row r="46" spans="1:13" ht="18.600000000000001" customHeight="1">
      <c r="A46" s="5"/>
      <c r="C46" s="608" t="s">
        <v>1204</v>
      </c>
      <c r="D46" s="608"/>
      <c r="E46" s="171"/>
      <c r="F46" s="171"/>
      <c r="G46" s="171"/>
      <c r="H46" s="225">
        <v>4</v>
      </c>
      <c r="I46" s="225">
        <v>0</v>
      </c>
      <c r="J46" s="225">
        <v>1</v>
      </c>
      <c r="K46" s="224">
        <v>2</v>
      </c>
      <c r="L46" s="224">
        <v>0</v>
      </c>
      <c r="M46" s="224">
        <v>0</v>
      </c>
    </row>
    <row r="47" spans="1:13" ht="18.600000000000001" customHeight="1">
      <c r="A47" s="5"/>
      <c r="C47" s="219"/>
      <c r="D47" s="171"/>
      <c r="E47" s="171"/>
      <c r="F47" s="171"/>
      <c r="G47" s="171"/>
      <c r="H47" s="140"/>
      <c r="I47" s="140"/>
      <c r="J47" s="140"/>
      <c r="K47" s="132"/>
      <c r="L47" s="132"/>
      <c r="M47" s="132"/>
    </row>
    <row r="48" spans="1:13" ht="18.600000000000001" customHeight="1">
      <c r="A48" s="5"/>
      <c r="C48" s="515" t="s">
        <v>422</v>
      </c>
      <c r="D48" s="515"/>
      <c r="E48" s="171"/>
      <c r="F48" s="171"/>
      <c r="G48" s="171"/>
      <c r="H48" s="132">
        <v>14</v>
      </c>
      <c r="I48" s="132">
        <v>4</v>
      </c>
      <c r="J48" s="132">
        <v>3</v>
      </c>
      <c r="K48" s="132">
        <v>5</v>
      </c>
      <c r="L48" s="132">
        <f>SUM(L49:L51)</f>
        <v>5</v>
      </c>
      <c r="M48" s="132">
        <v>3</v>
      </c>
    </row>
    <row r="49" spans="1:13" ht="18.600000000000001" customHeight="1">
      <c r="A49" s="5"/>
      <c r="C49" s="608" t="s">
        <v>1202</v>
      </c>
      <c r="D49" s="608"/>
      <c r="E49" s="171"/>
      <c r="F49" s="171"/>
      <c r="G49" s="171"/>
      <c r="H49" s="225">
        <v>3</v>
      </c>
      <c r="I49" s="225">
        <v>4</v>
      </c>
      <c r="J49" s="225">
        <v>1</v>
      </c>
      <c r="K49" s="224">
        <v>1</v>
      </c>
      <c r="L49" s="224">
        <v>1</v>
      </c>
      <c r="M49" s="224">
        <v>1</v>
      </c>
    </row>
    <row r="50" spans="1:13" ht="18.600000000000001" customHeight="1">
      <c r="A50" s="5"/>
      <c r="C50" s="608" t="s">
        <v>1203</v>
      </c>
      <c r="D50" s="608"/>
      <c r="E50" s="171"/>
      <c r="F50" s="171"/>
      <c r="G50" s="171"/>
      <c r="H50" s="225">
        <v>10</v>
      </c>
      <c r="I50" s="225">
        <v>0</v>
      </c>
      <c r="J50" s="225">
        <v>2</v>
      </c>
      <c r="K50" s="224">
        <v>4</v>
      </c>
      <c r="L50" s="224">
        <v>4</v>
      </c>
      <c r="M50" s="224">
        <v>2</v>
      </c>
    </row>
    <row r="51" spans="1:13" ht="18.600000000000001" customHeight="1">
      <c r="A51" s="5"/>
      <c r="C51" s="608" t="s">
        <v>1204</v>
      </c>
      <c r="D51" s="608"/>
      <c r="E51" s="171"/>
      <c r="F51" s="171"/>
      <c r="G51" s="171"/>
      <c r="H51" s="225">
        <v>1</v>
      </c>
      <c r="I51" s="225">
        <v>0</v>
      </c>
      <c r="J51" s="225">
        <v>0</v>
      </c>
      <c r="K51" s="324">
        <v>0</v>
      </c>
      <c r="L51" s="224">
        <v>0</v>
      </c>
      <c r="M51" s="224">
        <v>0</v>
      </c>
    </row>
    <row r="52" spans="1:13" ht="18.600000000000001" customHeight="1">
      <c r="A52" s="5"/>
      <c r="C52" s="171"/>
      <c r="D52" s="171"/>
      <c r="E52" s="171"/>
      <c r="F52" s="171"/>
      <c r="G52" s="171"/>
      <c r="H52" s="140"/>
      <c r="I52" s="140"/>
      <c r="J52" s="140"/>
      <c r="K52" s="140"/>
      <c r="L52" s="140"/>
      <c r="M52" s="140"/>
    </row>
    <row r="53" spans="1:13" ht="18.600000000000001" customHeight="1">
      <c r="A53" s="5"/>
      <c r="C53" s="575" t="s">
        <v>1208</v>
      </c>
      <c r="D53" s="575"/>
      <c r="E53" s="575"/>
      <c r="F53" s="575"/>
      <c r="G53" s="575"/>
      <c r="H53" s="166">
        <v>83</v>
      </c>
      <c r="I53" s="166">
        <v>43</v>
      </c>
      <c r="J53" s="166">
        <v>174</v>
      </c>
      <c r="K53" s="166">
        <v>94</v>
      </c>
      <c r="L53" s="166">
        <f>L54+L59</f>
        <v>64</v>
      </c>
      <c r="M53" s="166">
        <v>54</v>
      </c>
    </row>
    <row r="54" spans="1:13" ht="18.600000000000001" customHeight="1">
      <c r="A54" s="5"/>
      <c r="C54" s="515" t="s">
        <v>421</v>
      </c>
      <c r="D54" s="515"/>
      <c r="E54" s="515"/>
      <c r="F54" s="515"/>
      <c r="G54" s="515"/>
      <c r="H54" s="132">
        <v>63</v>
      </c>
      <c r="I54" s="132">
        <v>30</v>
      </c>
      <c r="J54" s="132">
        <v>146</v>
      </c>
      <c r="K54" s="132">
        <v>58</v>
      </c>
      <c r="L54" s="132">
        <f>SUM(L55:L57)</f>
        <v>42</v>
      </c>
      <c r="M54" s="132">
        <v>35</v>
      </c>
    </row>
    <row r="55" spans="1:13" ht="18.600000000000001" customHeight="1">
      <c r="A55" s="5"/>
      <c r="C55" s="608" t="s">
        <v>1202</v>
      </c>
      <c r="D55" s="608"/>
      <c r="E55" s="171"/>
      <c r="F55" s="171"/>
      <c r="G55" s="171"/>
      <c r="H55" s="225">
        <v>30</v>
      </c>
      <c r="I55" s="225">
        <v>30</v>
      </c>
      <c r="J55" s="225">
        <v>54</v>
      </c>
      <c r="K55" s="224">
        <v>27</v>
      </c>
      <c r="L55" s="224">
        <v>18</v>
      </c>
      <c r="M55" s="224">
        <v>16</v>
      </c>
    </row>
    <row r="56" spans="1:13" ht="18.600000000000001" customHeight="1">
      <c r="A56" s="5"/>
      <c r="C56" s="608" t="s">
        <v>1203</v>
      </c>
      <c r="D56" s="608"/>
      <c r="E56" s="171"/>
      <c r="F56" s="171"/>
      <c r="G56" s="171"/>
      <c r="H56" s="225">
        <v>31</v>
      </c>
      <c r="I56" s="225">
        <v>0</v>
      </c>
      <c r="J56" s="225">
        <v>81</v>
      </c>
      <c r="K56" s="224">
        <v>28</v>
      </c>
      <c r="L56" s="224">
        <v>22</v>
      </c>
      <c r="M56" s="224">
        <v>14</v>
      </c>
    </row>
    <row r="57" spans="1:13" ht="18.600000000000001" customHeight="1">
      <c r="A57" s="5"/>
      <c r="C57" s="608" t="s">
        <v>1204</v>
      </c>
      <c r="D57" s="608"/>
      <c r="E57" s="171"/>
      <c r="F57" s="171"/>
      <c r="G57" s="171"/>
      <c r="H57" s="225">
        <v>2</v>
      </c>
      <c r="I57" s="225">
        <v>0</v>
      </c>
      <c r="J57" s="225">
        <v>11</v>
      </c>
      <c r="K57" s="224">
        <v>3</v>
      </c>
      <c r="L57" s="224">
        <v>2</v>
      </c>
      <c r="M57" s="224">
        <v>5</v>
      </c>
    </row>
    <row r="58" spans="1:13" ht="18.600000000000001" customHeight="1">
      <c r="A58" s="5"/>
      <c r="C58" s="219"/>
      <c r="D58" s="171"/>
      <c r="E58" s="171"/>
      <c r="F58" s="171"/>
      <c r="G58" s="171"/>
      <c r="H58" s="140"/>
      <c r="I58" s="140"/>
      <c r="J58" s="140"/>
      <c r="K58" s="132"/>
      <c r="L58" s="132"/>
      <c r="M58" s="132"/>
    </row>
    <row r="59" spans="1:13" ht="18.600000000000001" customHeight="1">
      <c r="A59" s="5"/>
      <c r="C59" s="515" t="s">
        <v>422</v>
      </c>
      <c r="D59" s="515"/>
      <c r="E59" s="171"/>
      <c r="F59" s="171"/>
      <c r="G59" s="171"/>
      <c r="H59" s="132">
        <v>20</v>
      </c>
      <c r="I59" s="132">
        <v>13</v>
      </c>
      <c r="J59" s="132">
        <v>28</v>
      </c>
      <c r="K59" s="132">
        <v>36</v>
      </c>
      <c r="L59" s="132">
        <f>SUM(L60:L62)</f>
        <v>22</v>
      </c>
      <c r="M59" s="132">
        <v>19</v>
      </c>
    </row>
    <row r="60" spans="1:13" ht="18.600000000000001" customHeight="1">
      <c r="A60" s="5"/>
      <c r="C60" s="608" t="s">
        <v>1202</v>
      </c>
      <c r="D60" s="608"/>
      <c r="E60" s="171"/>
      <c r="F60" s="171"/>
      <c r="G60" s="171"/>
      <c r="H60" s="225">
        <v>13</v>
      </c>
      <c r="I60" s="225">
        <v>13</v>
      </c>
      <c r="J60" s="225">
        <v>22</v>
      </c>
      <c r="K60" s="224">
        <v>25</v>
      </c>
      <c r="L60" s="224">
        <v>14</v>
      </c>
      <c r="M60" s="224">
        <v>10</v>
      </c>
    </row>
    <row r="61" spans="1:13" ht="18.600000000000001" customHeight="1">
      <c r="A61" s="5"/>
      <c r="C61" s="608" t="s">
        <v>1203</v>
      </c>
      <c r="D61" s="608"/>
      <c r="E61" s="171"/>
      <c r="F61" s="171"/>
      <c r="G61" s="171"/>
      <c r="H61" s="225">
        <v>7</v>
      </c>
      <c r="I61" s="225">
        <v>0</v>
      </c>
      <c r="J61" s="225">
        <v>6</v>
      </c>
      <c r="K61" s="224">
        <v>11</v>
      </c>
      <c r="L61" s="224">
        <v>8</v>
      </c>
      <c r="M61" s="224">
        <v>9</v>
      </c>
    </row>
    <row r="62" spans="1:13" ht="18.600000000000001" customHeight="1">
      <c r="A62" s="5"/>
      <c r="C62" s="608" t="s">
        <v>1204</v>
      </c>
      <c r="D62" s="608"/>
      <c r="E62" s="171"/>
      <c r="F62" s="171"/>
      <c r="G62" s="171"/>
      <c r="H62" s="225">
        <v>0</v>
      </c>
      <c r="I62" s="225">
        <v>0</v>
      </c>
      <c r="J62" s="225">
        <v>0</v>
      </c>
      <c r="K62" s="324">
        <v>0</v>
      </c>
      <c r="L62" s="224">
        <v>0</v>
      </c>
      <c r="M62" s="224">
        <v>0</v>
      </c>
    </row>
    <row r="63" spans="1:13" ht="18.600000000000001" customHeight="1">
      <c r="A63" s="5"/>
      <c r="C63" s="171"/>
      <c r="D63" s="171"/>
      <c r="E63" s="171"/>
      <c r="F63" s="171"/>
      <c r="G63" s="171"/>
      <c r="H63" s="140"/>
      <c r="I63" s="140"/>
      <c r="J63" s="140"/>
      <c r="K63" s="140"/>
      <c r="L63" s="140"/>
      <c r="M63" s="140"/>
    </row>
    <row r="64" spans="1:13" ht="18.600000000000001" customHeight="1">
      <c r="A64" s="5"/>
      <c r="C64" s="575" t="s">
        <v>1209</v>
      </c>
      <c r="D64" s="575"/>
      <c r="E64" s="575"/>
      <c r="F64" s="575"/>
      <c r="G64" s="575"/>
      <c r="H64" s="166">
        <v>19</v>
      </c>
      <c r="I64" s="166">
        <v>56</v>
      </c>
      <c r="J64" s="166">
        <v>30</v>
      </c>
      <c r="K64" s="166">
        <v>48</v>
      </c>
      <c r="L64" s="166">
        <f>L65+L70</f>
        <v>57</v>
      </c>
      <c r="M64" s="166">
        <v>30</v>
      </c>
    </row>
    <row r="65" spans="1:13" ht="18.600000000000001" customHeight="1">
      <c r="A65" s="5"/>
      <c r="C65" s="515" t="s">
        <v>421</v>
      </c>
      <c r="D65" s="515"/>
      <c r="E65" s="515"/>
      <c r="F65" s="515"/>
      <c r="G65" s="515"/>
      <c r="H65" s="132">
        <v>9</v>
      </c>
      <c r="I65" s="132">
        <v>23</v>
      </c>
      <c r="J65" s="132">
        <v>14</v>
      </c>
      <c r="K65" s="132">
        <v>26</v>
      </c>
      <c r="L65" s="132">
        <f>SUM(L66:L68)</f>
        <v>20</v>
      </c>
      <c r="M65" s="132">
        <v>15</v>
      </c>
    </row>
    <row r="66" spans="1:13" ht="18.600000000000001" customHeight="1">
      <c r="A66" s="5"/>
      <c r="C66" s="608" t="s">
        <v>1202</v>
      </c>
      <c r="D66" s="608"/>
      <c r="E66" s="171"/>
      <c r="F66" s="171"/>
      <c r="G66" s="171"/>
      <c r="H66" s="225">
        <v>1</v>
      </c>
      <c r="I66" s="225">
        <v>23</v>
      </c>
      <c r="J66" s="225">
        <v>7</v>
      </c>
      <c r="K66" s="224">
        <v>7</v>
      </c>
      <c r="L66" s="224">
        <v>5</v>
      </c>
      <c r="M66" s="224">
        <v>3</v>
      </c>
    </row>
    <row r="67" spans="1:13" ht="18.600000000000001" customHeight="1">
      <c r="A67" s="5"/>
      <c r="C67" s="608" t="s">
        <v>1203</v>
      </c>
      <c r="D67" s="608"/>
      <c r="E67" s="171"/>
      <c r="F67" s="171"/>
      <c r="G67" s="171"/>
      <c r="H67" s="225">
        <v>8</v>
      </c>
      <c r="I67" s="225">
        <v>0</v>
      </c>
      <c r="J67" s="225">
        <v>7</v>
      </c>
      <c r="K67" s="224">
        <v>15</v>
      </c>
      <c r="L67" s="224">
        <v>14</v>
      </c>
      <c r="M67" s="224">
        <v>9</v>
      </c>
    </row>
    <row r="68" spans="1:13" ht="18.600000000000001" customHeight="1">
      <c r="A68" s="5"/>
      <c r="C68" s="608" t="s">
        <v>1204</v>
      </c>
      <c r="D68" s="608"/>
      <c r="E68" s="171"/>
      <c r="F68" s="171"/>
      <c r="G68" s="171"/>
      <c r="H68" s="225">
        <v>0</v>
      </c>
      <c r="I68" s="225">
        <v>0</v>
      </c>
      <c r="J68" s="225">
        <v>0</v>
      </c>
      <c r="K68" s="224">
        <v>4</v>
      </c>
      <c r="L68" s="224">
        <v>1</v>
      </c>
      <c r="M68" s="224">
        <v>3</v>
      </c>
    </row>
    <row r="69" spans="1:13" ht="18.600000000000001" customHeight="1">
      <c r="A69" s="5"/>
      <c r="C69" s="219"/>
      <c r="D69" s="171"/>
      <c r="E69" s="171"/>
      <c r="F69" s="171"/>
      <c r="G69" s="171"/>
      <c r="H69" s="140"/>
      <c r="I69" s="140"/>
      <c r="J69" s="140"/>
      <c r="K69" s="132"/>
      <c r="L69" s="132"/>
      <c r="M69" s="132"/>
    </row>
    <row r="70" spans="1:13" ht="18.600000000000001" customHeight="1">
      <c r="A70" s="5"/>
      <c r="C70" s="515" t="s">
        <v>422</v>
      </c>
      <c r="D70" s="515"/>
      <c r="E70" s="171"/>
      <c r="F70" s="171"/>
      <c r="G70" s="171"/>
      <c r="H70" s="132">
        <v>10</v>
      </c>
      <c r="I70" s="132">
        <v>33</v>
      </c>
      <c r="J70" s="132">
        <v>16</v>
      </c>
      <c r="K70" s="132">
        <v>22</v>
      </c>
      <c r="L70" s="132">
        <f>SUM(L71:L73)</f>
        <v>37</v>
      </c>
      <c r="M70" s="132">
        <v>15</v>
      </c>
    </row>
    <row r="71" spans="1:13" ht="18.600000000000001" customHeight="1">
      <c r="A71" s="5"/>
      <c r="C71" s="608" t="s">
        <v>1202</v>
      </c>
      <c r="D71" s="608"/>
      <c r="E71" s="171"/>
      <c r="F71" s="171"/>
      <c r="G71" s="171"/>
      <c r="H71" s="225">
        <v>3</v>
      </c>
      <c r="I71" s="225">
        <v>32</v>
      </c>
      <c r="J71" s="225">
        <v>8</v>
      </c>
      <c r="K71" s="224">
        <v>6</v>
      </c>
      <c r="L71" s="224">
        <v>13</v>
      </c>
      <c r="M71" s="224">
        <v>6</v>
      </c>
    </row>
    <row r="72" spans="1:13" ht="18.600000000000001" customHeight="1">
      <c r="A72" s="5"/>
      <c r="C72" s="608" t="s">
        <v>1203</v>
      </c>
      <c r="D72" s="608"/>
      <c r="E72" s="171"/>
      <c r="F72" s="171"/>
      <c r="G72" s="171"/>
      <c r="H72" s="225">
        <v>6</v>
      </c>
      <c r="I72" s="225">
        <v>1</v>
      </c>
      <c r="J72" s="225">
        <v>8</v>
      </c>
      <c r="K72" s="224">
        <v>16</v>
      </c>
      <c r="L72" s="224">
        <v>24</v>
      </c>
      <c r="M72" s="224">
        <v>9</v>
      </c>
    </row>
    <row r="73" spans="1:13" ht="18.600000000000001" customHeight="1">
      <c r="A73" s="5"/>
      <c r="C73" s="608" t="s">
        <v>1204</v>
      </c>
      <c r="D73" s="608"/>
      <c r="E73" s="171"/>
      <c r="F73" s="171"/>
      <c r="G73" s="171"/>
      <c r="H73" s="225">
        <v>1</v>
      </c>
      <c r="I73" s="225">
        <v>0</v>
      </c>
      <c r="J73" s="225">
        <v>0</v>
      </c>
      <c r="K73" s="324">
        <v>0</v>
      </c>
      <c r="L73" s="224">
        <v>0</v>
      </c>
      <c r="M73" s="224">
        <v>0</v>
      </c>
    </row>
    <row r="74" spans="1:13" ht="18.600000000000001" customHeight="1">
      <c r="A74" s="5"/>
      <c r="C74" s="221"/>
      <c r="D74" s="221"/>
      <c r="E74" s="171"/>
      <c r="F74" s="171"/>
      <c r="G74" s="171"/>
      <c r="H74" s="140"/>
      <c r="I74" s="140"/>
      <c r="J74" s="140"/>
      <c r="K74" s="140"/>
      <c r="L74" s="140"/>
      <c r="M74" s="140"/>
    </row>
    <row r="75" spans="1:13" ht="18.600000000000001" customHeight="1">
      <c r="A75" s="5"/>
      <c r="C75" s="575" t="s">
        <v>1210</v>
      </c>
      <c r="D75" s="575"/>
      <c r="E75" s="575"/>
      <c r="F75" s="575"/>
      <c r="G75" s="575"/>
      <c r="H75" s="166">
        <v>4</v>
      </c>
      <c r="I75" s="166">
        <v>3</v>
      </c>
      <c r="J75" s="166">
        <v>3</v>
      </c>
      <c r="K75" s="166">
        <v>7</v>
      </c>
      <c r="L75" s="166">
        <f>L76+L81</f>
        <v>10</v>
      </c>
      <c r="M75" s="166">
        <v>0</v>
      </c>
    </row>
    <row r="76" spans="1:13" ht="18.600000000000001" customHeight="1">
      <c r="A76" s="5"/>
      <c r="C76" s="515" t="s">
        <v>421</v>
      </c>
      <c r="D76" s="515"/>
      <c r="E76" s="515"/>
      <c r="F76" s="515"/>
      <c r="G76" s="515"/>
      <c r="H76" s="132">
        <v>3</v>
      </c>
      <c r="I76" s="132">
        <v>1</v>
      </c>
      <c r="J76" s="132">
        <v>2</v>
      </c>
      <c r="K76" s="132">
        <v>3</v>
      </c>
      <c r="L76" s="132">
        <f>SUM(L77:L79)</f>
        <v>4</v>
      </c>
      <c r="M76" s="132">
        <v>0</v>
      </c>
    </row>
    <row r="77" spans="1:13" ht="18.600000000000001" customHeight="1">
      <c r="A77" s="5"/>
      <c r="C77" s="608" t="s">
        <v>1202</v>
      </c>
      <c r="D77" s="608"/>
      <c r="E77" s="171"/>
      <c r="F77" s="171"/>
      <c r="G77" s="171"/>
      <c r="H77" s="225">
        <v>0</v>
      </c>
      <c r="I77" s="225">
        <v>1</v>
      </c>
      <c r="J77" s="225">
        <v>0</v>
      </c>
      <c r="K77" s="224">
        <v>1</v>
      </c>
      <c r="L77" s="224">
        <v>0</v>
      </c>
      <c r="M77" s="224">
        <v>0</v>
      </c>
    </row>
    <row r="78" spans="1:13" ht="18.600000000000001" customHeight="1">
      <c r="A78" s="5"/>
      <c r="C78" s="608" t="s">
        <v>1203</v>
      </c>
      <c r="D78" s="608"/>
      <c r="E78" s="171"/>
      <c r="F78" s="171"/>
      <c r="G78" s="171"/>
      <c r="H78" s="225">
        <v>3</v>
      </c>
      <c r="I78" s="225">
        <v>0</v>
      </c>
      <c r="J78" s="225">
        <v>2</v>
      </c>
      <c r="K78" s="324">
        <v>2</v>
      </c>
      <c r="L78" s="224">
        <v>4</v>
      </c>
      <c r="M78" s="224">
        <v>0</v>
      </c>
    </row>
    <row r="79" spans="1:13" ht="18.600000000000001" customHeight="1">
      <c r="A79" s="5"/>
      <c r="C79" s="608" t="s">
        <v>1204</v>
      </c>
      <c r="D79" s="608"/>
      <c r="E79" s="171"/>
      <c r="F79" s="171"/>
      <c r="G79" s="171"/>
      <c r="H79" s="225">
        <v>0</v>
      </c>
      <c r="I79" s="225">
        <v>0</v>
      </c>
      <c r="J79" s="225">
        <v>0</v>
      </c>
      <c r="K79" s="324">
        <v>0</v>
      </c>
      <c r="L79" s="224">
        <v>0</v>
      </c>
      <c r="M79" s="224">
        <v>0</v>
      </c>
    </row>
    <row r="80" spans="1:13" ht="18.600000000000001" customHeight="1">
      <c r="A80" s="5"/>
      <c r="C80" s="219"/>
      <c r="D80" s="171"/>
      <c r="E80" s="171"/>
      <c r="F80" s="171"/>
      <c r="G80" s="171"/>
      <c r="H80" s="140"/>
      <c r="I80" s="140"/>
      <c r="J80" s="140"/>
      <c r="K80" s="323"/>
      <c r="L80" s="132"/>
      <c r="M80" s="132"/>
    </row>
    <row r="81" spans="1:13" ht="18.600000000000001" customHeight="1">
      <c r="A81" s="5"/>
      <c r="C81" s="515" t="s">
        <v>422</v>
      </c>
      <c r="D81" s="515"/>
      <c r="E81" s="171"/>
      <c r="F81" s="171"/>
      <c r="G81" s="171"/>
      <c r="H81" s="132">
        <v>1</v>
      </c>
      <c r="I81" s="132">
        <v>2</v>
      </c>
      <c r="J81" s="132">
        <v>1</v>
      </c>
      <c r="K81" s="323">
        <v>4</v>
      </c>
      <c r="L81" s="132">
        <f>SUM(L82:L84)</f>
        <v>6</v>
      </c>
      <c r="M81" s="132">
        <v>0</v>
      </c>
    </row>
    <row r="82" spans="1:13" ht="18.600000000000001" customHeight="1">
      <c r="A82" s="5"/>
      <c r="C82" s="608" t="s">
        <v>1202</v>
      </c>
      <c r="D82" s="608"/>
      <c r="E82" s="171"/>
      <c r="F82" s="171"/>
      <c r="G82" s="171"/>
      <c r="H82" s="225">
        <v>1</v>
      </c>
      <c r="I82" s="225">
        <v>2</v>
      </c>
      <c r="J82" s="225">
        <v>0</v>
      </c>
      <c r="K82" s="324">
        <v>2</v>
      </c>
      <c r="L82" s="224">
        <v>3</v>
      </c>
      <c r="M82" s="224">
        <v>0</v>
      </c>
    </row>
    <row r="83" spans="1:13" ht="18.600000000000001" customHeight="1">
      <c r="A83" s="5"/>
      <c r="C83" s="608" t="s">
        <v>1203</v>
      </c>
      <c r="D83" s="608"/>
      <c r="E83" s="171"/>
      <c r="F83" s="171"/>
      <c r="G83" s="171"/>
      <c r="H83" s="225">
        <v>0</v>
      </c>
      <c r="I83" s="225">
        <v>0</v>
      </c>
      <c r="J83" s="225">
        <v>1</v>
      </c>
      <c r="K83" s="324">
        <v>2</v>
      </c>
      <c r="L83" s="224">
        <v>3</v>
      </c>
      <c r="M83" s="224">
        <v>0</v>
      </c>
    </row>
    <row r="84" spans="1:13" ht="18.600000000000001" customHeight="1">
      <c r="A84" s="5"/>
      <c r="C84" s="608" t="s">
        <v>1204</v>
      </c>
      <c r="D84" s="608"/>
      <c r="E84" s="171"/>
      <c r="F84" s="171"/>
      <c r="G84" s="171"/>
      <c r="H84" s="225">
        <v>0</v>
      </c>
      <c r="I84" s="225">
        <v>0</v>
      </c>
      <c r="J84" s="225">
        <v>0</v>
      </c>
      <c r="K84" s="324">
        <v>0</v>
      </c>
      <c r="L84" s="224">
        <v>0</v>
      </c>
      <c r="M84" s="224">
        <v>0</v>
      </c>
    </row>
    <row r="85" spans="1:13" ht="18.600000000000001" customHeight="1">
      <c r="A85" s="5"/>
      <c r="C85" s="221"/>
      <c r="D85" s="221"/>
      <c r="E85" s="171"/>
      <c r="F85" s="171"/>
      <c r="G85" s="171"/>
      <c r="H85" s="224"/>
      <c r="I85" s="224"/>
      <c r="J85" s="224"/>
      <c r="K85" s="224"/>
      <c r="L85" s="224"/>
      <c r="M85" s="224"/>
    </row>
    <row r="86" spans="1:13" ht="18.600000000000001" customHeight="1">
      <c r="A86" s="5"/>
      <c r="C86" s="575" t="s">
        <v>1211</v>
      </c>
      <c r="D86" s="575"/>
      <c r="E86" s="575"/>
      <c r="F86" s="575"/>
      <c r="G86" s="575"/>
      <c r="H86" s="226">
        <v>7.7833753148614612E-2</v>
      </c>
      <c r="I86" s="226">
        <v>6.242962592268235E-2</v>
      </c>
      <c r="J86" s="226">
        <v>9.6847930702598659E-2</v>
      </c>
      <c r="K86" s="226">
        <v>0.10602215043839409</v>
      </c>
      <c r="L86" s="226">
        <v>6.6285447543470655E-2</v>
      </c>
      <c r="M86" s="313">
        <v>5.8697208303507518E-2</v>
      </c>
    </row>
    <row r="87" spans="1:13" ht="18.600000000000001" customHeight="1">
      <c r="A87" s="5"/>
      <c r="C87" s="515" t="s">
        <v>421</v>
      </c>
      <c r="D87" s="515"/>
      <c r="E87" s="515"/>
      <c r="F87" s="515"/>
      <c r="G87" s="515"/>
      <c r="H87" s="156">
        <v>6.5512171213853942E-2</v>
      </c>
      <c r="I87" s="156">
        <v>4.379202886665573E-2</v>
      </c>
      <c r="J87" s="156">
        <v>8.2705561788748203E-2</v>
      </c>
      <c r="K87" s="156">
        <v>9.0838388551874316E-2</v>
      </c>
      <c r="L87" s="156">
        <v>5.6286665609640081E-2</v>
      </c>
      <c r="M87" s="153">
        <v>5.1477752517050994E-2</v>
      </c>
    </row>
    <row r="88" spans="1:13" ht="18.600000000000001" customHeight="1">
      <c r="A88" s="5"/>
      <c r="C88" s="608" t="s">
        <v>1202</v>
      </c>
      <c r="D88" s="608"/>
      <c r="E88" s="171"/>
      <c r="F88" s="171"/>
      <c r="G88" s="171"/>
      <c r="H88" s="227" t="s">
        <v>612</v>
      </c>
      <c r="I88" s="227" t="s">
        <v>612</v>
      </c>
      <c r="J88" s="227" t="s">
        <v>612</v>
      </c>
      <c r="K88" s="227">
        <v>0.27912341407151098</v>
      </c>
      <c r="L88" s="227">
        <v>0.17885117493472585</v>
      </c>
      <c r="M88" s="314">
        <v>0.21212121212121213</v>
      </c>
    </row>
    <row r="89" spans="1:13" ht="18.600000000000001" customHeight="1">
      <c r="A89" s="5"/>
      <c r="C89" s="608" t="s">
        <v>1203</v>
      </c>
      <c r="D89" s="608"/>
      <c r="E89" s="171"/>
      <c r="F89" s="171"/>
      <c r="G89" s="171"/>
      <c r="H89" s="227" t="s">
        <v>612</v>
      </c>
      <c r="I89" s="227" t="s">
        <v>612</v>
      </c>
      <c r="J89" s="227" t="s">
        <v>612</v>
      </c>
      <c r="K89" s="227">
        <v>7.634543178973717E-2</v>
      </c>
      <c r="L89" s="227">
        <v>5.0709939148073022E-2</v>
      </c>
      <c r="M89" s="314">
        <v>3.8787567428718209E-2</v>
      </c>
    </row>
    <row r="90" spans="1:13" ht="18.600000000000001" customHeight="1">
      <c r="A90" s="5"/>
      <c r="C90" s="608" t="s">
        <v>1204</v>
      </c>
      <c r="D90" s="608"/>
      <c r="E90" s="171"/>
      <c r="F90" s="171"/>
      <c r="G90" s="171"/>
      <c r="H90" s="227" t="s">
        <v>612</v>
      </c>
      <c r="I90" s="227" t="s">
        <v>612</v>
      </c>
      <c r="J90" s="227" t="s">
        <v>612</v>
      </c>
      <c r="K90" s="227">
        <v>2.3611997447351627E-2</v>
      </c>
      <c r="L90" s="227">
        <v>1.1271133375078271E-2</v>
      </c>
      <c r="M90" s="314">
        <v>1.61993769470405E-2</v>
      </c>
    </row>
    <row r="91" spans="1:13" ht="18.600000000000001" customHeight="1">
      <c r="A91" s="5"/>
      <c r="C91" s="219"/>
      <c r="D91" s="171"/>
      <c r="E91" s="171"/>
      <c r="F91" s="171"/>
      <c r="G91" s="171"/>
      <c r="H91" s="156"/>
      <c r="I91" s="156"/>
      <c r="J91" s="156"/>
      <c r="K91" s="156"/>
      <c r="L91" s="156"/>
      <c r="M91" s="153"/>
    </row>
    <row r="92" spans="1:13" ht="18.600000000000001" customHeight="1">
      <c r="A92" s="5"/>
      <c r="C92" s="515" t="s">
        <v>422</v>
      </c>
      <c r="D92" s="515"/>
      <c r="E92" s="171"/>
      <c r="F92" s="171"/>
      <c r="G92" s="171"/>
      <c r="H92" s="156">
        <v>0.11929631665750412</v>
      </c>
      <c r="I92" s="156">
        <v>0.12236286919831224</v>
      </c>
      <c r="J92" s="156">
        <v>0.13941148094548964</v>
      </c>
      <c r="K92" s="156">
        <v>0.14962036623492631</v>
      </c>
      <c r="L92" s="156">
        <v>9.4164456233421748E-2</v>
      </c>
      <c r="M92" s="153">
        <v>7.8687050359712227E-2</v>
      </c>
    </row>
    <row r="93" spans="1:13" ht="18.600000000000001" customHeight="1">
      <c r="A93" s="5"/>
      <c r="C93" s="608" t="s">
        <v>1202</v>
      </c>
      <c r="D93" s="608"/>
      <c r="E93" s="171"/>
      <c r="F93" s="171"/>
      <c r="G93" s="171"/>
      <c r="H93" s="227" t="s">
        <v>612</v>
      </c>
      <c r="I93" s="227" t="s">
        <v>612</v>
      </c>
      <c r="J93" s="227" t="s">
        <v>612</v>
      </c>
      <c r="K93" s="227">
        <v>0.29422066549912435</v>
      </c>
      <c r="L93" s="227">
        <v>0.20743639921722112</v>
      </c>
      <c r="M93" s="314">
        <v>0.20043572984749455</v>
      </c>
    </row>
    <row r="94" spans="1:13" ht="18.600000000000001" customHeight="1">
      <c r="A94" s="5"/>
      <c r="C94" s="608" t="s">
        <v>1203</v>
      </c>
      <c r="D94" s="608"/>
      <c r="E94" s="171"/>
      <c r="F94" s="171"/>
      <c r="G94" s="171"/>
      <c r="H94" s="227" t="s">
        <v>612</v>
      </c>
      <c r="I94" s="227" t="s">
        <v>612</v>
      </c>
      <c r="J94" s="227" t="s">
        <v>612</v>
      </c>
      <c r="K94" s="227">
        <v>0.10828877005347594</v>
      </c>
      <c r="L94" s="227">
        <v>6.5510597302504817E-2</v>
      </c>
      <c r="M94" s="314">
        <v>4.801536491677337E-2</v>
      </c>
    </row>
    <row r="95" spans="1:13" ht="18.600000000000001" customHeight="1">
      <c r="A95" s="5"/>
      <c r="C95" s="608" t="s">
        <v>1204</v>
      </c>
      <c r="D95" s="608"/>
      <c r="E95" s="171"/>
      <c r="F95" s="171"/>
      <c r="G95" s="171"/>
      <c r="H95" s="227" t="s">
        <v>612</v>
      </c>
      <c r="I95" s="227" t="s">
        <v>612</v>
      </c>
      <c r="J95" s="227" t="s">
        <v>612</v>
      </c>
      <c r="K95" s="227">
        <v>2.9069767441860465E-2</v>
      </c>
      <c r="L95" s="227">
        <v>2.5773195876288658E-2</v>
      </c>
      <c r="M95" s="314">
        <v>3.9408866995073892E-2</v>
      </c>
    </row>
    <row r="96" spans="1:13" ht="18.600000000000001" customHeight="1">
      <c r="A96" s="5"/>
      <c r="C96" s="221"/>
      <c r="D96" s="221"/>
      <c r="E96" s="171"/>
      <c r="F96" s="171"/>
      <c r="G96" s="171"/>
      <c r="H96" s="227"/>
      <c r="I96" s="227"/>
      <c r="J96" s="227"/>
      <c r="K96" s="227"/>
      <c r="L96" s="227"/>
      <c r="M96" s="314"/>
    </row>
    <row r="97" spans="1:13" ht="18.600000000000001" customHeight="1">
      <c r="A97" s="5"/>
      <c r="C97" s="575" t="s">
        <v>1212</v>
      </c>
      <c r="D97" s="575"/>
      <c r="E97" s="575"/>
      <c r="F97" s="575"/>
      <c r="G97" s="575"/>
      <c r="H97" s="226">
        <v>6.1157024793388429E-2</v>
      </c>
      <c r="I97" s="226">
        <v>5.4369250985545334E-2</v>
      </c>
      <c r="J97" s="226">
        <v>8.4103217585218229E-2</v>
      </c>
      <c r="K97" s="226">
        <v>9.2869243801016479E-2</v>
      </c>
      <c r="L97" s="226">
        <v>5.4525627044711013E-2</v>
      </c>
      <c r="M97" s="313">
        <v>5.023048799872834E-2</v>
      </c>
    </row>
    <row r="98" spans="1:13" ht="18.600000000000001" customHeight="1">
      <c r="A98" s="5"/>
      <c r="C98" s="515" t="s">
        <v>421</v>
      </c>
      <c r="D98" s="515"/>
      <c r="E98" s="515"/>
      <c r="F98" s="515"/>
      <c r="G98" s="515"/>
      <c r="H98" s="156">
        <v>6.5512171213853942E-2</v>
      </c>
      <c r="I98" s="156">
        <v>4.379202886665573E-2</v>
      </c>
      <c r="J98" s="156">
        <v>8.2705561788748203E-2</v>
      </c>
      <c r="K98" s="156">
        <v>9.0838388551874316E-2</v>
      </c>
      <c r="L98" s="156">
        <v>4.669342911472639E-2</v>
      </c>
      <c r="M98" s="153">
        <v>4.3844492440604753E-2</v>
      </c>
    </row>
    <row r="99" spans="1:13" ht="18.600000000000001" customHeight="1">
      <c r="A99" s="5"/>
      <c r="C99" s="608" t="s">
        <v>1202</v>
      </c>
      <c r="D99" s="608"/>
      <c r="E99" s="171"/>
      <c r="F99" s="171"/>
      <c r="G99" s="171"/>
      <c r="H99" s="227" t="s">
        <v>612</v>
      </c>
      <c r="I99" s="227" t="s">
        <v>612</v>
      </c>
      <c r="J99" s="227" t="s">
        <v>612</v>
      </c>
      <c r="K99" s="227">
        <v>0.26825127334465193</v>
      </c>
      <c r="L99" s="227">
        <v>0.17938931297709923</v>
      </c>
      <c r="M99" s="314">
        <v>0.19913419913419914</v>
      </c>
    </row>
    <row r="100" spans="1:13" ht="18.600000000000001" customHeight="1">
      <c r="A100" s="5"/>
      <c r="C100" s="608" t="s">
        <v>1203</v>
      </c>
      <c r="D100" s="608"/>
      <c r="E100" s="171"/>
      <c r="F100" s="171"/>
      <c r="G100" s="171"/>
      <c r="H100" s="227" t="s">
        <v>612</v>
      </c>
      <c r="I100" s="227" t="s">
        <v>612</v>
      </c>
      <c r="J100" s="227" t="s">
        <v>612</v>
      </c>
      <c r="K100" s="227">
        <v>6.6884176182707991E-2</v>
      </c>
      <c r="L100" s="227">
        <v>3.9669421487603308E-2</v>
      </c>
      <c r="M100" s="314">
        <v>3.2814614343707714E-2</v>
      </c>
    </row>
    <row r="101" spans="1:13" ht="18.600000000000001" customHeight="1">
      <c r="A101" s="5"/>
      <c r="C101" s="608" t="s">
        <v>1204</v>
      </c>
      <c r="D101" s="608"/>
      <c r="E101" s="171"/>
      <c r="F101" s="171"/>
      <c r="G101" s="171"/>
      <c r="H101" s="227" t="s">
        <v>612</v>
      </c>
      <c r="I101" s="227" t="s">
        <v>612</v>
      </c>
      <c r="J101" s="227" t="s">
        <v>612</v>
      </c>
      <c r="K101" s="227">
        <v>1.2942191544434857E-2</v>
      </c>
      <c r="L101" s="227">
        <v>5.9121621621621625E-3</v>
      </c>
      <c r="M101" s="314">
        <v>1.155115511551155E-2</v>
      </c>
    </row>
    <row r="102" spans="1:13" ht="18.600000000000001" customHeight="1">
      <c r="A102" s="5"/>
      <c r="C102" s="219"/>
      <c r="D102" s="171"/>
      <c r="E102" s="171"/>
      <c r="F102" s="171"/>
      <c r="G102" s="171"/>
      <c r="H102" s="156"/>
      <c r="I102" s="156"/>
      <c r="J102" s="156"/>
      <c r="K102" s="156"/>
      <c r="L102" s="156"/>
      <c r="M102" s="153"/>
    </row>
    <row r="103" spans="1:13" ht="18.600000000000001" customHeight="1">
      <c r="A103" s="5"/>
      <c r="C103" s="515" t="s">
        <v>422</v>
      </c>
      <c r="D103" s="515"/>
      <c r="E103" s="171"/>
      <c r="F103" s="171"/>
      <c r="G103" s="171"/>
      <c r="H103" s="156">
        <v>0.11929631665750412</v>
      </c>
      <c r="I103" s="156">
        <v>0.12236286919831224</v>
      </c>
      <c r="J103" s="156">
        <v>0.13941148094548964</v>
      </c>
      <c r="K103" s="156">
        <v>0.13392857142857142</v>
      </c>
      <c r="L103" s="156">
        <v>7.6512455516014238E-2</v>
      </c>
      <c r="M103" s="153">
        <v>6.8031306441902473E-2</v>
      </c>
    </row>
    <row r="104" spans="1:13" ht="18.600000000000001" customHeight="1">
      <c r="A104" s="5"/>
      <c r="C104" s="608" t="s">
        <v>1202</v>
      </c>
      <c r="D104" s="608"/>
      <c r="E104" s="171"/>
      <c r="F104" s="171"/>
      <c r="G104" s="171"/>
      <c r="H104" s="227" t="s">
        <v>612</v>
      </c>
      <c r="I104" s="227" t="s">
        <v>612</v>
      </c>
      <c r="J104" s="227" t="s">
        <v>612</v>
      </c>
      <c r="K104" s="227">
        <v>0.27423167848699764</v>
      </c>
      <c r="L104" s="227">
        <v>0.1856763925729443</v>
      </c>
      <c r="M104" s="314">
        <v>0.19420289855072465</v>
      </c>
    </row>
    <row r="105" spans="1:13" ht="18.600000000000001" customHeight="1">
      <c r="A105" s="5"/>
      <c r="C105" s="608" t="s">
        <v>1203</v>
      </c>
      <c r="D105" s="608"/>
      <c r="E105" s="171"/>
      <c r="F105" s="171"/>
      <c r="G105" s="171"/>
      <c r="H105" s="227" t="s">
        <v>612</v>
      </c>
      <c r="I105" s="227" t="s">
        <v>612</v>
      </c>
      <c r="J105" s="227" t="s">
        <v>612</v>
      </c>
      <c r="K105" s="227">
        <v>8.9810017271157172E-2</v>
      </c>
      <c r="L105" s="227">
        <v>4.694048616932104E-2</v>
      </c>
      <c r="M105" s="314">
        <v>3.5264483627204031E-2</v>
      </c>
    </row>
    <row r="106" spans="1:13" ht="18.600000000000001" customHeight="1">
      <c r="A106" s="5"/>
      <c r="C106" s="608" t="s">
        <v>1204</v>
      </c>
      <c r="D106" s="608"/>
      <c r="E106" s="171"/>
      <c r="F106" s="171"/>
      <c r="G106" s="171"/>
      <c r="H106" s="227" t="s">
        <v>612</v>
      </c>
      <c r="I106" s="227" t="s">
        <v>612</v>
      </c>
      <c r="J106" s="227" t="s">
        <v>612</v>
      </c>
      <c r="K106" s="227">
        <v>5.0505050505050504E-2</v>
      </c>
      <c r="L106" s="227">
        <v>2.5862068965517241E-2</v>
      </c>
      <c r="M106" s="314">
        <v>3.2000000000000001E-2</v>
      </c>
    </row>
    <row r="107" spans="1:13" ht="18.600000000000001" customHeight="1">
      <c r="A107" s="5"/>
      <c r="C107" s="221"/>
      <c r="D107" s="221"/>
      <c r="E107" s="171"/>
      <c r="F107" s="171"/>
      <c r="G107" s="171"/>
      <c r="H107" s="227"/>
      <c r="I107" s="227"/>
      <c r="J107" s="227"/>
      <c r="K107" s="227"/>
      <c r="L107" s="227"/>
      <c r="M107" s="314"/>
    </row>
    <row r="108" spans="1:13" ht="18.600000000000001" customHeight="1">
      <c r="A108" s="5"/>
      <c r="C108" s="575" t="s">
        <v>1213</v>
      </c>
      <c r="D108" s="575"/>
      <c r="E108" s="575"/>
      <c r="F108" s="575"/>
      <c r="G108" s="575"/>
      <c r="H108" s="226">
        <v>0.13856209150326798</v>
      </c>
      <c r="I108" s="226">
        <v>6.9371727748691103E-2</v>
      </c>
      <c r="J108" s="226">
        <v>8.0474934036939311E-2</v>
      </c>
      <c r="K108" s="226">
        <v>0.17569193742478942</v>
      </c>
      <c r="L108" s="226">
        <v>7.588739290085679E-2</v>
      </c>
      <c r="M108" s="313">
        <v>9.1911764705882359E-2</v>
      </c>
    </row>
    <row r="109" spans="1:13" ht="18.600000000000001" customHeight="1">
      <c r="A109" s="5"/>
      <c r="C109" s="515" t="s">
        <v>421</v>
      </c>
      <c r="D109" s="515"/>
      <c r="E109" s="515"/>
      <c r="F109" s="515"/>
      <c r="G109" s="515"/>
      <c r="H109" s="156">
        <v>0.12116316639741519</v>
      </c>
      <c r="I109" s="156">
        <v>6.5040650406504072E-2</v>
      </c>
      <c r="J109" s="156">
        <v>7.178631051752922E-2</v>
      </c>
      <c r="K109" s="156">
        <v>0.16043613707165108</v>
      </c>
      <c r="L109" s="156">
        <v>7.6555023923444973E-2</v>
      </c>
      <c r="M109" s="153">
        <v>8.0385852090032156E-2</v>
      </c>
    </row>
    <row r="110" spans="1:13" ht="18.600000000000001" customHeight="1">
      <c r="A110" s="5"/>
      <c r="C110" s="608" t="s">
        <v>1202</v>
      </c>
      <c r="D110" s="608"/>
      <c r="E110" s="171"/>
      <c r="F110" s="171"/>
      <c r="G110" s="171"/>
      <c r="H110" s="227" t="s">
        <v>612</v>
      </c>
      <c r="I110" s="227" t="s">
        <v>612</v>
      </c>
      <c r="J110" s="227" t="s">
        <v>612</v>
      </c>
      <c r="K110" s="227">
        <v>0.40566037735849059</v>
      </c>
      <c r="L110" s="227">
        <v>0.13043478260869565</v>
      </c>
      <c r="M110" s="314">
        <v>0.25925925925925924</v>
      </c>
    </row>
    <row r="111" spans="1:13" ht="18.600000000000001" customHeight="1">
      <c r="A111" s="5"/>
      <c r="C111" s="608" t="s">
        <v>1203</v>
      </c>
      <c r="D111" s="608"/>
      <c r="E111" s="171"/>
      <c r="F111" s="171"/>
      <c r="G111" s="171"/>
      <c r="H111" s="227" t="s">
        <v>612</v>
      </c>
      <c r="I111" s="227" t="s">
        <v>612</v>
      </c>
      <c r="J111" s="227" t="s">
        <v>612</v>
      </c>
      <c r="K111" s="227">
        <v>0.1649122807017544</v>
      </c>
      <c r="L111" s="227">
        <v>9.7902097902097904E-2</v>
      </c>
      <c r="M111" s="314">
        <v>8.2781456953642391E-2</v>
      </c>
    </row>
    <row r="112" spans="1:13" ht="18.600000000000001" customHeight="1">
      <c r="A112" s="5"/>
      <c r="C112" s="608" t="s">
        <v>1204</v>
      </c>
      <c r="D112" s="608"/>
      <c r="E112" s="171"/>
      <c r="F112" s="171"/>
      <c r="G112" s="171"/>
      <c r="H112" s="227" t="s">
        <v>612</v>
      </c>
      <c r="I112" s="227" t="s">
        <v>612</v>
      </c>
      <c r="J112" s="227" t="s">
        <v>612</v>
      </c>
      <c r="K112" s="227">
        <v>5.1792828685258967E-2</v>
      </c>
      <c r="L112" s="227">
        <v>3.2128514056224897E-2</v>
      </c>
      <c r="M112" s="314">
        <v>1.6736401673640166E-2</v>
      </c>
    </row>
    <row r="113" spans="1:13" ht="18.600000000000001" customHeight="1">
      <c r="A113" s="5"/>
      <c r="C113" s="219"/>
      <c r="D113" s="171"/>
      <c r="E113" s="171"/>
      <c r="F113" s="171"/>
      <c r="G113" s="171"/>
      <c r="H113" s="156"/>
      <c r="I113" s="156"/>
      <c r="J113" s="156"/>
      <c r="K113" s="156"/>
      <c r="L113" s="156"/>
      <c r="M113" s="153"/>
    </row>
    <row r="114" spans="1:13" ht="18.600000000000001" customHeight="1">
      <c r="A114" s="5"/>
      <c r="C114" s="515" t="s">
        <v>422</v>
      </c>
      <c r="D114" s="515"/>
      <c r="E114" s="171"/>
      <c r="F114" s="171"/>
      <c r="G114" s="171"/>
      <c r="H114" s="156">
        <v>0.21232876712328766</v>
      </c>
      <c r="I114" s="156">
        <v>8.7248322147651006E-2</v>
      </c>
      <c r="J114" s="156">
        <v>0.11320754716981132</v>
      </c>
      <c r="K114" s="156">
        <v>0.2275132275132275</v>
      </c>
      <c r="L114" s="156">
        <v>7.3684210526315783E-2</v>
      </c>
      <c r="M114" s="153">
        <v>0.12886597938144329</v>
      </c>
    </row>
    <row r="115" spans="1:13" ht="18.600000000000001" customHeight="1">
      <c r="A115" s="5"/>
      <c r="C115" s="608" t="s">
        <v>1202</v>
      </c>
      <c r="D115" s="608"/>
      <c r="E115" s="171"/>
      <c r="F115" s="171"/>
      <c r="G115" s="171"/>
      <c r="H115" s="227" t="s">
        <v>612</v>
      </c>
      <c r="I115" s="227" t="s">
        <v>612</v>
      </c>
      <c r="J115" s="227" t="s">
        <v>612</v>
      </c>
      <c r="K115" s="227">
        <v>0.46153846153846156</v>
      </c>
      <c r="L115" s="227">
        <v>0.16666666666666666</v>
      </c>
      <c r="M115" s="314">
        <v>0.29629629629629628</v>
      </c>
    </row>
    <row r="116" spans="1:13" ht="18.600000000000001" customHeight="1">
      <c r="A116" s="5"/>
      <c r="C116" s="608" t="s">
        <v>1203</v>
      </c>
      <c r="D116" s="608"/>
      <c r="E116" s="171"/>
      <c r="F116" s="171"/>
      <c r="G116" s="171"/>
      <c r="H116" s="227" t="s">
        <v>612</v>
      </c>
      <c r="I116" s="227" t="s">
        <v>612</v>
      </c>
      <c r="J116" s="227" t="s">
        <v>612</v>
      </c>
      <c r="K116" s="227">
        <v>0.25</v>
      </c>
      <c r="L116" s="227">
        <v>6.4220183486238536E-2</v>
      </c>
      <c r="M116" s="314">
        <v>0.1111111111111111</v>
      </c>
    </row>
    <row r="117" spans="1:13" ht="18.600000000000001" customHeight="1">
      <c r="A117" s="5"/>
      <c r="C117" s="608" t="s">
        <v>1204</v>
      </c>
      <c r="D117" s="608"/>
      <c r="E117" s="171"/>
      <c r="F117" s="171"/>
      <c r="G117" s="171"/>
      <c r="H117" s="227" t="s">
        <v>612</v>
      </c>
      <c r="I117" s="227" t="s">
        <v>612</v>
      </c>
      <c r="J117" s="227" t="s">
        <v>612</v>
      </c>
      <c r="K117" s="227">
        <v>0</v>
      </c>
      <c r="L117" s="227">
        <v>3.9215686274509803E-2</v>
      </c>
      <c r="M117" s="314">
        <v>0.08</v>
      </c>
    </row>
    <row r="118" spans="1:13" ht="18.600000000000001" customHeight="1">
      <c r="A118" s="5"/>
      <c r="C118" s="221"/>
      <c r="D118" s="221"/>
      <c r="E118" s="171"/>
      <c r="F118" s="171"/>
      <c r="G118" s="171"/>
      <c r="H118" s="227"/>
      <c r="I118" s="227"/>
      <c r="J118" s="227"/>
      <c r="K118" s="227"/>
      <c r="L118" s="227"/>
      <c r="M118" s="314"/>
    </row>
    <row r="119" spans="1:13" ht="18.600000000000001" customHeight="1">
      <c r="A119" s="5"/>
      <c r="C119" s="575" t="s">
        <v>1214</v>
      </c>
      <c r="D119" s="575"/>
      <c r="E119" s="575"/>
      <c r="F119" s="575"/>
      <c r="G119" s="575"/>
      <c r="H119" s="226">
        <v>0.19897959183673469</v>
      </c>
      <c r="I119" s="226">
        <v>8.6092715231788075E-2</v>
      </c>
      <c r="J119" s="226">
        <v>0.1032258064516129</v>
      </c>
      <c r="K119" s="226">
        <v>0.125</v>
      </c>
      <c r="L119" s="226">
        <v>0.1404494382022472</v>
      </c>
      <c r="M119" s="313">
        <v>9.4444444444444442E-2</v>
      </c>
    </row>
    <row r="120" spans="1:13" ht="18.600000000000001" customHeight="1">
      <c r="A120" s="5"/>
      <c r="C120" s="515" t="s">
        <v>421</v>
      </c>
      <c r="D120" s="515"/>
      <c r="E120" s="515"/>
      <c r="F120" s="515"/>
      <c r="G120" s="515"/>
      <c r="H120" s="156">
        <v>0.20833333333333334</v>
      </c>
      <c r="I120" s="156">
        <v>8.4112149532710276E-2</v>
      </c>
      <c r="J120" s="156">
        <v>0.11818181818181818</v>
      </c>
      <c r="K120" s="156">
        <v>0.13675213675213677</v>
      </c>
      <c r="L120" s="156">
        <v>0.15873015873015872</v>
      </c>
      <c r="M120" s="153">
        <v>0.1076923076923077</v>
      </c>
    </row>
    <row r="121" spans="1:13" ht="18.600000000000001" customHeight="1">
      <c r="A121" s="5"/>
      <c r="C121" s="608" t="s">
        <v>1202</v>
      </c>
      <c r="D121" s="608"/>
      <c r="E121" s="171"/>
      <c r="F121" s="171"/>
      <c r="G121" s="171"/>
      <c r="H121" s="227" t="s">
        <v>612</v>
      </c>
      <c r="I121" s="227" t="s">
        <v>612</v>
      </c>
      <c r="J121" s="227" t="s">
        <v>612</v>
      </c>
      <c r="K121" s="227">
        <v>0.4</v>
      </c>
      <c r="L121" s="227">
        <v>0.38095238095238093</v>
      </c>
      <c r="M121" s="314">
        <v>0.33333333333333331</v>
      </c>
    </row>
    <row r="122" spans="1:13" ht="18.600000000000001" customHeight="1">
      <c r="A122" s="5"/>
      <c r="C122" s="608" t="s">
        <v>1203</v>
      </c>
      <c r="D122" s="608"/>
      <c r="E122" s="171"/>
      <c r="F122" s="171"/>
      <c r="G122" s="171"/>
      <c r="H122" s="227" t="s">
        <v>612</v>
      </c>
      <c r="I122" s="227" t="s">
        <v>612</v>
      </c>
      <c r="J122" s="227" t="s">
        <v>612</v>
      </c>
      <c r="K122" s="227">
        <v>0.12903225806451613</v>
      </c>
      <c r="L122" s="227">
        <v>0.19047619047619047</v>
      </c>
      <c r="M122" s="314">
        <v>8.8235294117647065E-2</v>
      </c>
    </row>
    <row r="123" spans="1:13" ht="18.600000000000001" customHeight="1">
      <c r="A123" s="5"/>
      <c r="C123" s="608" t="s">
        <v>1204</v>
      </c>
      <c r="D123" s="608"/>
      <c r="E123" s="171"/>
      <c r="F123" s="171"/>
      <c r="G123" s="171"/>
      <c r="H123" s="227" t="s">
        <v>612</v>
      </c>
      <c r="I123" s="227" t="s">
        <v>612</v>
      </c>
      <c r="J123" s="227" t="s">
        <v>612</v>
      </c>
      <c r="K123" s="227">
        <v>0.05</v>
      </c>
      <c r="L123" s="227">
        <v>0</v>
      </c>
      <c r="M123" s="314">
        <v>0</v>
      </c>
    </row>
    <row r="124" spans="1:13" ht="18.600000000000001" customHeight="1">
      <c r="A124" s="5"/>
      <c r="C124" s="219"/>
      <c r="D124" s="171"/>
      <c r="E124" s="171"/>
      <c r="F124" s="171"/>
      <c r="G124" s="171"/>
      <c r="H124" s="156"/>
      <c r="I124" s="156"/>
      <c r="J124" s="156"/>
      <c r="K124" s="156"/>
      <c r="L124" s="156"/>
      <c r="M124" s="153"/>
    </row>
    <row r="125" spans="1:13" ht="18.600000000000001" customHeight="1">
      <c r="A125" s="5"/>
      <c r="C125" s="515" t="s">
        <v>422</v>
      </c>
      <c r="D125" s="515"/>
      <c r="E125" s="171"/>
      <c r="F125" s="171"/>
      <c r="G125" s="171"/>
      <c r="H125" s="156">
        <v>0.18421052631578946</v>
      </c>
      <c r="I125" s="156">
        <v>9.0909090909090912E-2</v>
      </c>
      <c r="J125" s="156">
        <v>6.6666666666666666E-2</v>
      </c>
      <c r="K125" s="156">
        <v>9.8039215686274508E-2</v>
      </c>
      <c r="L125" s="156">
        <v>9.6153846153846159E-2</v>
      </c>
      <c r="M125" s="153">
        <v>0.06</v>
      </c>
    </row>
    <row r="126" spans="1:13" ht="18.600000000000001" customHeight="1">
      <c r="A126" s="5"/>
      <c r="C126" s="608" t="s">
        <v>1202</v>
      </c>
      <c r="D126" s="608"/>
      <c r="E126" s="171"/>
      <c r="F126" s="171"/>
      <c r="G126" s="171"/>
      <c r="H126" s="227" t="s">
        <v>612</v>
      </c>
      <c r="I126" s="227" t="s">
        <v>612</v>
      </c>
      <c r="J126" s="227" t="s">
        <v>612</v>
      </c>
      <c r="K126" s="227">
        <v>0.14285714285714285</v>
      </c>
      <c r="L126" s="227">
        <v>0.125</v>
      </c>
      <c r="M126" s="314">
        <v>0.125</v>
      </c>
    </row>
    <row r="127" spans="1:13" ht="18.600000000000001" customHeight="1">
      <c r="A127" s="5"/>
      <c r="C127" s="608" t="s">
        <v>1203</v>
      </c>
      <c r="D127" s="608"/>
      <c r="E127" s="171"/>
      <c r="F127" s="171"/>
      <c r="G127" s="171"/>
      <c r="H127" s="227" t="s">
        <v>612</v>
      </c>
      <c r="I127" s="227" t="s">
        <v>612</v>
      </c>
      <c r="J127" s="227" t="s">
        <v>612</v>
      </c>
      <c r="K127" s="227">
        <v>0.14285714285714285</v>
      </c>
      <c r="L127" s="227">
        <v>0.14285714285714285</v>
      </c>
      <c r="M127" s="314">
        <v>7.1428571428571425E-2</v>
      </c>
    </row>
    <row r="128" spans="1:13" ht="18.600000000000001" customHeight="1">
      <c r="A128" s="5"/>
      <c r="C128" s="608" t="s">
        <v>1204</v>
      </c>
      <c r="D128" s="608"/>
      <c r="E128" s="171"/>
      <c r="F128" s="171"/>
      <c r="G128" s="171"/>
      <c r="H128" s="227" t="s">
        <v>612</v>
      </c>
      <c r="I128" s="227" t="s">
        <v>612</v>
      </c>
      <c r="J128" s="227" t="s">
        <v>612</v>
      </c>
      <c r="K128" s="227">
        <v>0</v>
      </c>
      <c r="L128" s="227">
        <v>0</v>
      </c>
      <c r="M128" s="314">
        <v>0</v>
      </c>
    </row>
    <row r="129" spans="1:13" ht="18.600000000000001" customHeight="1">
      <c r="A129" s="5"/>
      <c r="C129" s="221"/>
      <c r="D129" s="221"/>
      <c r="E129" s="171"/>
      <c r="F129" s="171"/>
      <c r="G129" s="171"/>
      <c r="H129" s="227"/>
      <c r="I129" s="227"/>
      <c r="J129" s="227"/>
      <c r="K129" s="227"/>
      <c r="L129" s="227"/>
      <c r="M129" s="314"/>
    </row>
    <row r="130" spans="1:13" ht="18.600000000000001" customHeight="1">
      <c r="A130" s="5"/>
      <c r="C130" s="575" t="s">
        <v>1215</v>
      </c>
      <c r="D130" s="575"/>
      <c r="E130" s="575"/>
      <c r="F130" s="575"/>
      <c r="G130" s="575"/>
      <c r="H130" s="226">
        <v>0.1</v>
      </c>
      <c r="I130" s="226">
        <v>5.1744885679903728E-2</v>
      </c>
      <c r="J130" s="226">
        <v>0.1853035143769968</v>
      </c>
      <c r="K130" s="226">
        <v>9.8018769551616272E-2</v>
      </c>
      <c r="L130" s="226">
        <v>6.9414316702819959E-2</v>
      </c>
      <c r="M130" s="313">
        <v>6.1997703788748568E-2</v>
      </c>
    </row>
    <row r="131" spans="1:13" ht="18.600000000000001" customHeight="1">
      <c r="A131" s="5"/>
      <c r="C131" s="515" t="s">
        <v>421</v>
      </c>
      <c r="D131" s="515"/>
      <c r="E131" s="515"/>
      <c r="F131" s="515"/>
      <c r="G131" s="515"/>
      <c r="H131" s="156">
        <v>9.8901098901098897E-2</v>
      </c>
      <c r="I131" s="156">
        <v>4.6948356807511735E-2</v>
      </c>
      <c r="J131" s="156">
        <v>0.1989100817438692</v>
      </c>
      <c r="K131" s="156">
        <v>7.7956989247311828E-2</v>
      </c>
      <c r="L131" s="156">
        <v>5.9322033898305086E-2</v>
      </c>
      <c r="M131" s="153">
        <v>5.2552552552552555E-2</v>
      </c>
    </row>
    <row r="132" spans="1:13" ht="18.600000000000001" customHeight="1">
      <c r="A132" s="5"/>
      <c r="C132" s="608" t="s">
        <v>1202</v>
      </c>
      <c r="D132" s="608"/>
      <c r="E132" s="171"/>
      <c r="F132" s="171"/>
      <c r="G132" s="171"/>
      <c r="H132" s="227" t="s">
        <v>612</v>
      </c>
      <c r="I132" s="227" t="s">
        <v>612</v>
      </c>
      <c r="J132" s="227" t="s">
        <v>612</v>
      </c>
      <c r="K132" s="227">
        <v>0.19708029197080293</v>
      </c>
      <c r="L132" s="227">
        <v>0.16216216216216217</v>
      </c>
      <c r="M132" s="314">
        <v>0.20253164556962025</v>
      </c>
    </row>
    <row r="133" spans="1:13" ht="18.600000000000001" customHeight="1">
      <c r="A133" s="5"/>
      <c r="C133" s="608" t="s">
        <v>1203</v>
      </c>
      <c r="D133" s="608"/>
      <c r="E133" s="171"/>
      <c r="F133" s="171"/>
      <c r="G133" s="171"/>
      <c r="H133" s="227" t="s">
        <v>612</v>
      </c>
      <c r="I133" s="227" t="s">
        <v>612</v>
      </c>
      <c r="J133" s="227" t="s">
        <v>612</v>
      </c>
      <c r="K133" s="227">
        <v>5.5118110236220472E-2</v>
      </c>
      <c r="L133" s="227">
        <v>4.4897959183673466E-2</v>
      </c>
      <c r="M133" s="314">
        <v>2.8806584362139918E-2</v>
      </c>
    </row>
    <row r="134" spans="1:13" ht="18.600000000000001" customHeight="1">
      <c r="A134" s="5"/>
      <c r="C134" s="608" t="s">
        <v>1204</v>
      </c>
      <c r="D134" s="608"/>
      <c r="E134" s="171"/>
      <c r="F134" s="171"/>
      <c r="G134" s="171"/>
      <c r="H134" s="227" t="s">
        <v>612</v>
      </c>
      <c r="I134" s="227" t="s">
        <v>612</v>
      </c>
      <c r="J134" s="227" t="s">
        <v>612</v>
      </c>
      <c r="K134" s="227">
        <v>3.0303030303030304E-2</v>
      </c>
      <c r="L134" s="227">
        <v>1.8691588785046728E-2</v>
      </c>
      <c r="M134" s="314">
        <v>4.9504950495049507E-2</v>
      </c>
    </row>
    <row r="135" spans="1:13" ht="18.600000000000001" customHeight="1">
      <c r="A135" s="5"/>
      <c r="C135" s="219"/>
      <c r="D135" s="171"/>
      <c r="E135" s="171"/>
      <c r="F135" s="171"/>
      <c r="G135" s="171"/>
      <c r="H135" s="156"/>
      <c r="I135" s="156"/>
      <c r="J135" s="156"/>
      <c r="K135" s="156"/>
      <c r="L135" s="156"/>
      <c r="M135" s="153"/>
    </row>
    <row r="136" spans="1:13" ht="18.600000000000001" customHeight="1">
      <c r="A136" s="5"/>
      <c r="C136" s="515" t="s">
        <v>422</v>
      </c>
      <c r="D136" s="515"/>
      <c r="E136" s="171"/>
      <c r="F136" s="171"/>
      <c r="G136" s="171"/>
      <c r="H136" s="156">
        <v>0.10362694300518134</v>
      </c>
      <c r="I136" s="156">
        <v>6.7708333333333329E-2</v>
      </c>
      <c r="J136" s="156">
        <v>0.13658536585365855</v>
      </c>
      <c r="K136" s="156">
        <v>0.16438356164383561</v>
      </c>
      <c r="L136" s="156">
        <v>0.10280373831775701</v>
      </c>
      <c r="M136" s="153">
        <v>9.2682926829268292E-2</v>
      </c>
    </row>
    <row r="137" spans="1:13" ht="18.600000000000001" customHeight="1">
      <c r="A137" s="5"/>
      <c r="C137" s="608" t="s">
        <v>1202</v>
      </c>
      <c r="D137" s="608"/>
      <c r="E137" s="171"/>
      <c r="F137" s="171"/>
      <c r="G137" s="171"/>
      <c r="H137" s="227" t="s">
        <v>612</v>
      </c>
      <c r="I137" s="227" t="s">
        <v>612</v>
      </c>
      <c r="J137" s="227" t="s">
        <v>612</v>
      </c>
      <c r="K137" s="227">
        <v>0.3048780487804878</v>
      </c>
      <c r="L137" s="227">
        <v>0.1891891891891892</v>
      </c>
      <c r="M137" s="314">
        <v>0.16393442622950818</v>
      </c>
    </row>
    <row r="138" spans="1:13" ht="18.600000000000001" customHeight="1">
      <c r="A138" s="5"/>
      <c r="C138" s="608" t="s">
        <v>1203</v>
      </c>
      <c r="D138" s="608"/>
      <c r="E138" s="171"/>
      <c r="F138" s="171"/>
      <c r="G138" s="171"/>
      <c r="H138" s="227" t="s">
        <v>612</v>
      </c>
      <c r="I138" s="227" t="s">
        <v>612</v>
      </c>
      <c r="J138" s="227" t="s">
        <v>612</v>
      </c>
      <c r="K138" s="227">
        <v>8.3333333333333329E-2</v>
      </c>
      <c r="L138" s="227">
        <v>6.0150375939849621E-2</v>
      </c>
      <c r="M138" s="314">
        <v>6.569343065693431E-2</v>
      </c>
    </row>
    <row r="139" spans="1:13" ht="18.600000000000001" customHeight="1">
      <c r="A139" s="5"/>
      <c r="C139" s="608" t="s">
        <v>1204</v>
      </c>
      <c r="D139" s="608"/>
      <c r="E139" s="171"/>
      <c r="F139" s="171"/>
      <c r="G139" s="171"/>
      <c r="H139" s="227" t="s">
        <v>612</v>
      </c>
      <c r="I139" s="227" t="s">
        <v>612</v>
      </c>
      <c r="J139" s="227" t="s">
        <v>612</v>
      </c>
      <c r="K139" s="227">
        <v>0</v>
      </c>
      <c r="L139" s="227">
        <v>0</v>
      </c>
      <c r="M139" s="314">
        <v>0</v>
      </c>
    </row>
    <row r="140" spans="1:13" ht="18.600000000000001" customHeight="1">
      <c r="A140" s="5"/>
      <c r="C140" s="221"/>
      <c r="D140" s="221"/>
      <c r="E140" s="171"/>
      <c r="F140" s="171"/>
      <c r="G140" s="171"/>
      <c r="H140" s="227"/>
      <c r="I140" s="227"/>
      <c r="J140" s="227"/>
      <c r="K140" s="227"/>
      <c r="L140" s="227"/>
      <c r="M140" s="314"/>
    </row>
    <row r="141" spans="1:13" ht="18.600000000000001" customHeight="1">
      <c r="A141" s="5"/>
      <c r="C141" s="575" t="s">
        <v>1216</v>
      </c>
      <c r="D141" s="575"/>
      <c r="E141" s="575"/>
      <c r="F141" s="575"/>
      <c r="G141" s="575"/>
      <c r="H141" s="226">
        <v>0.23232323232323232</v>
      </c>
      <c r="I141" s="226">
        <v>0.37106918238993708</v>
      </c>
      <c r="J141" s="226">
        <v>0.18131868131868131</v>
      </c>
      <c r="K141" s="226">
        <v>0.25821596244131456</v>
      </c>
      <c r="L141" s="226">
        <v>0.28755364806866951</v>
      </c>
      <c r="M141" s="313">
        <v>0.13392857142857142</v>
      </c>
    </row>
    <row r="142" spans="1:13" ht="18.600000000000001" customHeight="1">
      <c r="A142" s="5"/>
      <c r="C142" s="515" t="s">
        <v>421</v>
      </c>
      <c r="D142" s="515"/>
      <c r="E142" s="515"/>
      <c r="F142" s="515"/>
      <c r="G142" s="515"/>
      <c r="H142" s="156">
        <v>0.19047619047619047</v>
      </c>
      <c r="I142" s="156">
        <v>0.32432432432432434</v>
      </c>
      <c r="J142" s="156">
        <v>0.18604651162790697</v>
      </c>
      <c r="K142" s="156">
        <v>0.25663716814159293</v>
      </c>
      <c r="L142" s="156">
        <v>0.21238938053097345</v>
      </c>
      <c r="M142" s="153">
        <v>0.13636363636363635</v>
      </c>
    </row>
    <row r="143" spans="1:13" ht="18.600000000000001" customHeight="1">
      <c r="A143" s="5"/>
      <c r="C143" s="608" t="s">
        <v>1202</v>
      </c>
      <c r="D143" s="608"/>
      <c r="E143" s="171"/>
      <c r="F143" s="171"/>
      <c r="G143" s="171"/>
      <c r="H143" s="227" t="s">
        <v>612</v>
      </c>
      <c r="I143" s="227" t="s">
        <v>612</v>
      </c>
      <c r="J143" s="227" t="s">
        <v>612</v>
      </c>
      <c r="K143" s="227">
        <v>0.4</v>
      </c>
      <c r="L143" s="227">
        <v>0.27777777777777779</v>
      </c>
      <c r="M143" s="314">
        <v>0.21428571428571427</v>
      </c>
    </row>
    <row r="144" spans="1:13" ht="18.600000000000001" customHeight="1">
      <c r="A144" s="5"/>
      <c r="C144" s="608" t="s">
        <v>1203</v>
      </c>
      <c r="D144" s="608"/>
      <c r="E144" s="171"/>
      <c r="F144" s="171"/>
      <c r="G144" s="171"/>
      <c r="H144" s="227" t="s">
        <v>612</v>
      </c>
      <c r="I144" s="227" t="s">
        <v>612</v>
      </c>
      <c r="J144" s="227" t="s">
        <v>612</v>
      </c>
      <c r="K144" s="227">
        <v>0.22666666666666666</v>
      </c>
      <c r="L144" s="227">
        <v>0.22500000000000001</v>
      </c>
      <c r="M144" s="314">
        <v>0.1111111111111111</v>
      </c>
    </row>
    <row r="145" spans="1:13" ht="18.600000000000001" customHeight="1">
      <c r="A145" s="5"/>
      <c r="C145" s="608" t="s">
        <v>1204</v>
      </c>
      <c r="D145" s="608"/>
      <c r="E145" s="171"/>
      <c r="F145" s="171"/>
      <c r="G145" s="171"/>
      <c r="H145" s="227" t="s">
        <v>612</v>
      </c>
      <c r="I145" s="227" t="s">
        <v>612</v>
      </c>
      <c r="J145" s="227" t="s">
        <v>612</v>
      </c>
      <c r="K145" s="227">
        <v>0.22222222222222221</v>
      </c>
      <c r="L145" s="227">
        <v>6.6666666666666666E-2</v>
      </c>
      <c r="M145" s="314">
        <v>0.2</v>
      </c>
    </row>
    <row r="146" spans="1:13" ht="18.600000000000001" customHeight="1">
      <c r="A146" s="5"/>
      <c r="C146" s="219"/>
      <c r="D146" s="171"/>
      <c r="E146" s="171"/>
      <c r="F146" s="171"/>
      <c r="G146" s="171"/>
      <c r="H146" s="156"/>
      <c r="I146" s="156"/>
      <c r="J146" s="156"/>
      <c r="K146" s="156"/>
      <c r="L146" s="156"/>
      <c r="M146" s="153"/>
    </row>
    <row r="147" spans="1:13" ht="18.600000000000001" customHeight="1">
      <c r="A147" s="5"/>
      <c r="C147" s="515" t="s">
        <v>422</v>
      </c>
      <c r="D147" s="515"/>
      <c r="E147" s="171"/>
      <c r="F147" s="171"/>
      <c r="G147" s="171"/>
      <c r="H147" s="156">
        <v>0.34375</v>
      </c>
      <c r="I147" s="156">
        <v>0.77777777777777779</v>
      </c>
      <c r="J147" s="156">
        <v>0.24637681159420291</v>
      </c>
      <c r="K147" s="156">
        <v>0.26</v>
      </c>
      <c r="L147" s="156">
        <v>0.35833333333333334</v>
      </c>
      <c r="M147" s="153">
        <v>0.13157894736842105</v>
      </c>
    </row>
    <row r="148" spans="1:13" ht="18.600000000000001" customHeight="1">
      <c r="A148" s="5"/>
      <c r="C148" s="608" t="s">
        <v>1202</v>
      </c>
      <c r="D148" s="608"/>
      <c r="E148" s="171"/>
      <c r="F148" s="171"/>
      <c r="G148" s="171"/>
      <c r="H148" s="227" t="s">
        <v>612</v>
      </c>
      <c r="I148" s="227" t="s">
        <v>612</v>
      </c>
      <c r="J148" s="227" t="s">
        <v>612</v>
      </c>
      <c r="K148" s="227">
        <v>0.4</v>
      </c>
      <c r="L148" s="227">
        <v>0.72727272727272729</v>
      </c>
      <c r="M148" s="314">
        <v>0.33333333333333331</v>
      </c>
    </row>
    <row r="149" spans="1:13" ht="18.600000000000001" customHeight="1">
      <c r="A149" s="5"/>
      <c r="C149" s="608" t="s">
        <v>1203</v>
      </c>
      <c r="D149" s="608"/>
      <c r="E149" s="171"/>
      <c r="F149" s="171"/>
      <c r="G149" s="171"/>
      <c r="H149" s="227" t="s">
        <v>612</v>
      </c>
      <c r="I149" s="227" t="s">
        <v>612</v>
      </c>
      <c r="J149" s="227" t="s">
        <v>612</v>
      </c>
      <c r="K149" s="227">
        <v>0.23076923076923078</v>
      </c>
      <c r="L149" s="227">
        <v>0.28723404255319152</v>
      </c>
      <c r="M149" s="314">
        <v>0.10112359550561797</v>
      </c>
    </row>
    <row r="150" spans="1:13" ht="18.600000000000001" customHeight="1">
      <c r="A150" s="5"/>
      <c r="C150" s="608" t="s">
        <v>1204</v>
      </c>
      <c r="D150" s="608"/>
      <c r="E150" s="171"/>
      <c r="F150" s="171"/>
      <c r="G150" s="171"/>
      <c r="H150" s="227" t="s">
        <v>612</v>
      </c>
      <c r="I150" s="227" t="s">
        <v>612</v>
      </c>
      <c r="J150" s="227" t="s">
        <v>612</v>
      </c>
      <c r="K150" s="227">
        <v>0</v>
      </c>
      <c r="L150" s="227">
        <v>0</v>
      </c>
      <c r="M150" s="314">
        <v>0</v>
      </c>
    </row>
    <row r="151" spans="1:13" ht="18.600000000000001" customHeight="1">
      <c r="A151" s="5"/>
      <c r="C151" s="221"/>
      <c r="D151" s="221"/>
      <c r="E151" s="171"/>
      <c r="F151" s="171"/>
      <c r="G151" s="171"/>
      <c r="H151" s="227"/>
      <c r="I151" s="227"/>
      <c r="J151" s="227"/>
      <c r="K151" s="227"/>
      <c r="L151" s="227"/>
      <c r="M151" s="314"/>
    </row>
    <row r="152" spans="1:13" ht="18.600000000000001" customHeight="1">
      <c r="A152" s="5"/>
      <c r="C152" s="221"/>
      <c r="D152" s="221"/>
      <c r="E152" s="171"/>
      <c r="F152" s="171"/>
      <c r="G152" s="171"/>
      <c r="H152" s="224"/>
      <c r="I152" s="224"/>
      <c r="J152" s="224"/>
      <c r="K152" s="224"/>
      <c r="L152" s="224"/>
      <c r="M152" s="224"/>
    </row>
    <row r="153" spans="1:13" ht="18.600000000000001" customHeight="1">
      <c r="A153" s="5"/>
      <c r="C153" s="221"/>
      <c r="D153" s="221"/>
      <c r="E153" s="171"/>
      <c r="F153" s="171"/>
      <c r="G153" s="171"/>
      <c r="H153" s="224"/>
      <c r="I153" s="224"/>
      <c r="J153" s="224"/>
      <c r="K153" s="224"/>
      <c r="L153" s="224"/>
      <c r="M153" s="132"/>
    </row>
    <row r="154" spans="1:13" ht="73.5" customHeight="1" thickBot="1">
      <c r="A154" s="5"/>
      <c r="C154" s="506" t="s">
        <v>1217</v>
      </c>
      <c r="D154" s="506"/>
      <c r="E154" s="506"/>
      <c r="F154" s="506"/>
      <c r="G154" s="506"/>
      <c r="H154" s="81">
        <v>2019</v>
      </c>
      <c r="I154" s="81">
        <v>2020</v>
      </c>
      <c r="J154" s="81">
        <v>2021</v>
      </c>
      <c r="K154" s="81">
        <v>2022</v>
      </c>
      <c r="L154" s="81">
        <v>2023</v>
      </c>
      <c r="M154" s="81">
        <v>2024</v>
      </c>
    </row>
    <row r="155" spans="1:13" ht="18.600000000000001" customHeight="1">
      <c r="A155" s="5"/>
      <c r="C155" s="104"/>
      <c r="D155" s="104"/>
      <c r="E155" s="104"/>
      <c r="F155" s="104"/>
      <c r="G155" s="104"/>
      <c r="H155" s="104"/>
      <c r="I155" s="104"/>
      <c r="J155" s="104"/>
      <c r="K155" s="104"/>
      <c r="L155" s="104"/>
      <c r="M155" s="223"/>
    </row>
    <row r="156" spans="1:13" ht="18.600000000000001" customHeight="1">
      <c r="A156" s="5"/>
      <c r="C156" s="575" t="s">
        <v>1218</v>
      </c>
      <c r="D156" s="575"/>
      <c r="E156" s="575"/>
      <c r="F156" s="575"/>
      <c r="G156" s="575"/>
      <c r="H156" s="166">
        <v>675</v>
      </c>
      <c r="I156" s="166">
        <v>443</v>
      </c>
      <c r="J156" s="166">
        <v>494</v>
      </c>
      <c r="K156" s="166">
        <v>541</v>
      </c>
      <c r="L156" s="166">
        <f>L157+L162</f>
        <v>642</v>
      </c>
      <c r="M156" s="166">
        <v>660</v>
      </c>
    </row>
    <row r="157" spans="1:13" ht="18.600000000000001" customHeight="1">
      <c r="A157" s="5"/>
      <c r="C157" s="515" t="s">
        <v>421</v>
      </c>
      <c r="D157" s="515"/>
      <c r="E157" s="515"/>
      <c r="F157" s="515"/>
      <c r="G157" s="515"/>
      <c r="H157" s="132">
        <v>456</v>
      </c>
      <c r="I157" s="132">
        <v>289</v>
      </c>
      <c r="J157" s="132">
        <v>369</v>
      </c>
      <c r="K157" s="132">
        <v>386</v>
      </c>
      <c r="L157" s="132">
        <f>SUM(L158:L160)</f>
        <v>467</v>
      </c>
      <c r="M157" s="132">
        <v>457</v>
      </c>
    </row>
    <row r="158" spans="1:13" ht="18.600000000000001" customHeight="1">
      <c r="A158" s="5"/>
      <c r="C158" s="608" t="s">
        <v>1202</v>
      </c>
      <c r="D158" s="608"/>
      <c r="E158" s="171"/>
      <c r="F158" s="171"/>
      <c r="G158" s="171"/>
      <c r="H158" s="224">
        <v>59</v>
      </c>
      <c r="I158" s="224">
        <v>50</v>
      </c>
      <c r="J158" s="224">
        <v>71</v>
      </c>
      <c r="K158" s="224">
        <v>73</v>
      </c>
      <c r="L158" s="224">
        <v>61</v>
      </c>
      <c r="M158" s="132">
        <v>66</v>
      </c>
    </row>
    <row r="159" spans="1:13" ht="18.600000000000001" customHeight="1">
      <c r="A159" s="5"/>
      <c r="C159" s="608" t="s">
        <v>1203</v>
      </c>
      <c r="D159" s="608"/>
      <c r="E159" s="171"/>
      <c r="F159" s="171"/>
      <c r="G159" s="171"/>
      <c r="H159" s="224">
        <v>220</v>
      </c>
      <c r="I159" s="224">
        <v>126</v>
      </c>
      <c r="J159" s="224">
        <v>184</v>
      </c>
      <c r="K159" s="224">
        <v>214</v>
      </c>
      <c r="L159" s="224">
        <v>267</v>
      </c>
      <c r="M159" s="132">
        <v>233</v>
      </c>
    </row>
    <row r="160" spans="1:13" ht="18.600000000000001" customHeight="1">
      <c r="A160" s="5"/>
      <c r="C160" s="608" t="s">
        <v>1204</v>
      </c>
      <c r="D160" s="608"/>
      <c r="E160" s="171"/>
      <c r="F160" s="171"/>
      <c r="G160" s="171"/>
      <c r="H160" s="224">
        <v>178</v>
      </c>
      <c r="I160" s="224">
        <v>115</v>
      </c>
      <c r="J160" s="224">
        <v>119</v>
      </c>
      <c r="K160" s="224">
        <v>99</v>
      </c>
      <c r="L160" s="224">
        <v>139</v>
      </c>
      <c r="M160" s="132">
        <v>158</v>
      </c>
    </row>
    <row r="161" spans="1:13" ht="18.600000000000001" customHeight="1">
      <c r="A161" s="5"/>
      <c r="C161" s="219"/>
      <c r="D161" s="171"/>
      <c r="E161" s="171"/>
      <c r="F161" s="171"/>
      <c r="G161" s="171"/>
      <c r="H161" s="132"/>
      <c r="I161" s="132"/>
      <c r="J161" s="132"/>
      <c r="K161" s="132"/>
      <c r="L161" s="132"/>
      <c r="M161" s="132"/>
    </row>
    <row r="162" spans="1:13" ht="18.600000000000001" customHeight="1">
      <c r="A162" s="5"/>
      <c r="C162" s="515" t="s">
        <v>422</v>
      </c>
      <c r="D162" s="515"/>
      <c r="E162" s="171"/>
      <c r="F162" s="171"/>
      <c r="G162" s="171"/>
      <c r="H162" s="132">
        <v>219</v>
      </c>
      <c r="I162" s="132">
        <v>154</v>
      </c>
      <c r="J162" s="132">
        <v>125</v>
      </c>
      <c r="K162" s="132">
        <v>155</v>
      </c>
      <c r="L162" s="132">
        <f>SUM(L163:L165)</f>
        <v>175</v>
      </c>
      <c r="M162" s="132">
        <v>203</v>
      </c>
    </row>
    <row r="163" spans="1:13" ht="18.600000000000001" customHeight="1">
      <c r="A163" s="5"/>
      <c r="C163" s="608" t="s">
        <v>1202</v>
      </c>
      <c r="D163" s="608"/>
      <c r="E163" s="171"/>
      <c r="F163" s="171"/>
      <c r="G163" s="171"/>
      <c r="H163" s="224">
        <v>61</v>
      </c>
      <c r="I163" s="224">
        <v>34</v>
      </c>
      <c r="J163" s="224">
        <v>42</v>
      </c>
      <c r="K163" s="224">
        <v>51</v>
      </c>
      <c r="L163" s="224">
        <v>53</v>
      </c>
      <c r="M163" s="132">
        <v>55</v>
      </c>
    </row>
    <row r="164" spans="1:13" ht="18.600000000000001" customHeight="1">
      <c r="A164" s="5"/>
      <c r="C164" s="608" t="s">
        <v>1203</v>
      </c>
      <c r="D164" s="608"/>
      <c r="E164" s="171"/>
      <c r="F164" s="171"/>
      <c r="G164" s="171"/>
      <c r="H164" s="224">
        <v>121</v>
      </c>
      <c r="I164" s="224">
        <v>90</v>
      </c>
      <c r="J164" s="224">
        <v>76</v>
      </c>
      <c r="K164" s="224">
        <v>92</v>
      </c>
      <c r="L164" s="224">
        <v>117</v>
      </c>
      <c r="M164" s="132">
        <v>130</v>
      </c>
    </row>
    <row r="165" spans="1:13" ht="18.600000000000001" customHeight="1">
      <c r="A165" s="5"/>
      <c r="C165" s="608" t="s">
        <v>1204</v>
      </c>
      <c r="D165" s="608"/>
      <c r="E165" s="171"/>
      <c r="F165" s="171"/>
      <c r="G165" s="171"/>
      <c r="H165" s="224">
        <v>37</v>
      </c>
      <c r="I165" s="224">
        <v>30</v>
      </c>
      <c r="J165" s="224">
        <v>7</v>
      </c>
      <c r="K165" s="224">
        <v>12</v>
      </c>
      <c r="L165" s="224">
        <v>5</v>
      </c>
      <c r="M165" s="132">
        <v>18</v>
      </c>
    </row>
    <row r="166" spans="1:13" ht="18.600000000000001" customHeight="1">
      <c r="A166" s="5"/>
      <c r="C166" s="104"/>
      <c r="D166" s="104"/>
      <c r="E166" s="104"/>
      <c r="F166" s="104"/>
      <c r="G166" s="104"/>
      <c r="H166" s="132"/>
      <c r="I166" s="132"/>
      <c r="J166" s="132"/>
      <c r="K166" s="132"/>
      <c r="L166" s="132"/>
      <c r="M166" s="132"/>
    </row>
    <row r="167" spans="1:13" ht="18.600000000000001" customHeight="1">
      <c r="A167" s="5"/>
      <c r="C167" s="575" t="s">
        <v>1219</v>
      </c>
      <c r="D167" s="575"/>
      <c r="E167" s="575"/>
      <c r="F167" s="575"/>
      <c r="G167" s="575"/>
      <c r="H167" s="166">
        <v>491</v>
      </c>
      <c r="I167" s="166">
        <v>288</v>
      </c>
      <c r="J167" s="166">
        <v>335</v>
      </c>
      <c r="K167" s="166">
        <v>354</v>
      </c>
      <c r="L167" s="166">
        <f>L168+L173</f>
        <v>412</v>
      </c>
      <c r="M167" s="166">
        <v>442</v>
      </c>
    </row>
    <row r="168" spans="1:13" ht="18.600000000000001" customHeight="1">
      <c r="A168" s="5"/>
      <c r="C168" s="515" t="s">
        <v>421</v>
      </c>
      <c r="D168" s="515"/>
      <c r="E168" s="515"/>
      <c r="F168" s="515"/>
      <c r="G168" s="515"/>
      <c r="H168" s="140">
        <v>334</v>
      </c>
      <c r="I168" s="132">
        <v>199</v>
      </c>
      <c r="J168" s="132">
        <v>248</v>
      </c>
      <c r="K168" s="132">
        <v>250</v>
      </c>
      <c r="L168" s="132">
        <f>SUM(L169:L171)</f>
        <v>299</v>
      </c>
      <c r="M168" s="132">
        <v>305</v>
      </c>
    </row>
    <row r="169" spans="1:13" ht="18.600000000000001" customHeight="1">
      <c r="A169" s="5"/>
      <c r="C169" s="608" t="s">
        <v>1202</v>
      </c>
      <c r="D169" s="608"/>
      <c r="E169" s="171"/>
      <c r="F169" s="171"/>
      <c r="G169" s="171"/>
      <c r="H169" s="225">
        <v>40</v>
      </c>
      <c r="I169" s="225">
        <v>28</v>
      </c>
      <c r="J169" s="225">
        <v>47</v>
      </c>
      <c r="K169" s="225">
        <v>43</v>
      </c>
      <c r="L169" s="224">
        <v>40</v>
      </c>
      <c r="M169" s="132">
        <v>37</v>
      </c>
    </row>
    <row r="170" spans="1:13" ht="18.600000000000001" customHeight="1">
      <c r="A170" s="5"/>
      <c r="C170" s="608" t="s">
        <v>1203</v>
      </c>
      <c r="D170" s="608"/>
      <c r="E170" s="171"/>
      <c r="F170" s="171"/>
      <c r="G170" s="171"/>
      <c r="H170" s="225">
        <v>160</v>
      </c>
      <c r="I170" s="225">
        <v>85</v>
      </c>
      <c r="J170" s="225">
        <v>118</v>
      </c>
      <c r="K170" s="225">
        <v>140</v>
      </c>
      <c r="L170" s="224">
        <v>165</v>
      </c>
      <c r="M170" s="132">
        <v>164</v>
      </c>
    </row>
    <row r="171" spans="1:13" ht="18.600000000000001" customHeight="1">
      <c r="A171" s="5"/>
      <c r="C171" s="608" t="s">
        <v>1204</v>
      </c>
      <c r="D171" s="608"/>
      <c r="E171" s="171"/>
      <c r="F171" s="171"/>
      <c r="G171" s="171"/>
      <c r="H171" s="225">
        <v>134</v>
      </c>
      <c r="I171" s="225">
        <v>86</v>
      </c>
      <c r="J171" s="225">
        <v>83</v>
      </c>
      <c r="K171" s="225">
        <v>67</v>
      </c>
      <c r="L171" s="224">
        <v>94</v>
      </c>
      <c r="M171" s="132">
        <v>104</v>
      </c>
    </row>
    <row r="172" spans="1:13" ht="18.600000000000001" customHeight="1">
      <c r="A172" s="5"/>
      <c r="C172" s="219"/>
      <c r="D172" s="171"/>
      <c r="E172" s="171"/>
      <c r="F172" s="171"/>
      <c r="G172" s="171"/>
      <c r="H172" s="140"/>
      <c r="I172" s="140"/>
      <c r="J172" s="140"/>
      <c r="K172" s="140"/>
      <c r="L172" s="132"/>
      <c r="M172" s="132"/>
    </row>
    <row r="173" spans="1:13" ht="18.600000000000001" customHeight="1">
      <c r="A173" s="5"/>
      <c r="C173" s="515" t="s">
        <v>422</v>
      </c>
      <c r="D173" s="515"/>
      <c r="E173" s="171"/>
      <c r="F173" s="171"/>
      <c r="G173" s="171"/>
      <c r="H173" s="132">
        <v>157</v>
      </c>
      <c r="I173" s="140">
        <v>89</v>
      </c>
      <c r="J173" s="132">
        <v>87</v>
      </c>
      <c r="K173" s="132">
        <v>104</v>
      </c>
      <c r="L173" s="132">
        <f>SUM(L174:L176)</f>
        <v>113</v>
      </c>
      <c r="M173" s="132">
        <v>137</v>
      </c>
    </row>
    <row r="174" spans="1:13" ht="18.600000000000001" customHeight="1">
      <c r="A174" s="5"/>
      <c r="C174" s="608" t="s">
        <v>1202</v>
      </c>
      <c r="D174" s="608"/>
      <c r="E174" s="171"/>
      <c r="F174" s="171"/>
      <c r="G174" s="171"/>
      <c r="H174" s="225">
        <v>41</v>
      </c>
      <c r="I174" s="225">
        <v>22</v>
      </c>
      <c r="J174" s="225">
        <v>32</v>
      </c>
      <c r="K174" s="225">
        <v>36</v>
      </c>
      <c r="L174" s="224">
        <v>35</v>
      </c>
      <c r="M174" s="132">
        <v>38</v>
      </c>
    </row>
    <row r="175" spans="1:13" ht="18.600000000000001" customHeight="1">
      <c r="A175" s="5"/>
      <c r="C175" s="608" t="s">
        <v>1203</v>
      </c>
      <c r="D175" s="608"/>
      <c r="E175" s="171"/>
      <c r="F175" s="171"/>
      <c r="G175" s="171"/>
      <c r="H175" s="225">
        <v>91</v>
      </c>
      <c r="I175" s="225">
        <v>48</v>
      </c>
      <c r="J175" s="225">
        <v>51</v>
      </c>
      <c r="K175" s="225">
        <v>60</v>
      </c>
      <c r="L175" s="224">
        <v>77</v>
      </c>
      <c r="M175" s="132">
        <v>89</v>
      </c>
    </row>
    <row r="176" spans="1:13" ht="18.600000000000001" customHeight="1">
      <c r="A176" s="5"/>
      <c r="C176" s="608" t="s">
        <v>1204</v>
      </c>
      <c r="D176" s="608"/>
      <c r="E176" s="171"/>
      <c r="F176" s="171"/>
      <c r="G176" s="171"/>
      <c r="H176" s="225">
        <v>25</v>
      </c>
      <c r="I176" s="225">
        <v>19</v>
      </c>
      <c r="J176" s="225">
        <v>4</v>
      </c>
      <c r="K176" s="225">
        <v>8</v>
      </c>
      <c r="L176" s="224">
        <v>1</v>
      </c>
      <c r="M176" s="132">
        <v>10</v>
      </c>
    </row>
    <row r="177" spans="1:13" ht="18.600000000000001" customHeight="1">
      <c r="A177" s="5"/>
      <c r="C177" s="104"/>
      <c r="D177" s="104"/>
      <c r="E177" s="104"/>
      <c r="F177" s="104"/>
      <c r="G177" s="104"/>
      <c r="H177" s="140"/>
      <c r="I177" s="140"/>
      <c r="J177" s="140"/>
      <c r="K177" s="140"/>
      <c r="L177" s="140"/>
      <c r="M177" s="132"/>
    </row>
    <row r="178" spans="1:13" ht="18.600000000000001" customHeight="1">
      <c r="A178" s="5"/>
      <c r="C178" s="575" t="s">
        <v>1220</v>
      </c>
      <c r="D178" s="575"/>
      <c r="E178" s="575"/>
      <c r="F178" s="575"/>
      <c r="G178" s="575"/>
      <c r="H178" s="166">
        <v>89</v>
      </c>
      <c r="I178" s="166">
        <v>45</v>
      </c>
      <c r="J178" s="166">
        <v>65</v>
      </c>
      <c r="K178" s="166">
        <v>77</v>
      </c>
      <c r="L178" s="166">
        <f>L179+L184</f>
        <v>76</v>
      </c>
      <c r="M178" s="166">
        <v>76</v>
      </c>
    </row>
    <row r="179" spans="1:13" ht="18.600000000000001" customHeight="1">
      <c r="A179" s="5"/>
      <c r="C179" s="515" t="s">
        <v>421</v>
      </c>
      <c r="D179" s="515"/>
      <c r="E179" s="515"/>
      <c r="F179" s="515"/>
      <c r="G179" s="515"/>
      <c r="H179" s="132">
        <v>59</v>
      </c>
      <c r="I179" s="132">
        <v>34</v>
      </c>
      <c r="J179" s="132">
        <v>57</v>
      </c>
      <c r="K179" s="132">
        <v>65</v>
      </c>
      <c r="L179" s="132">
        <f>SUM(L180:L182)</f>
        <v>64</v>
      </c>
      <c r="M179" s="132">
        <v>56</v>
      </c>
    </row>
    <row r="180" spans="1:13" ht="18.600000000000001" customHeight="1">
      <c r="A180" s="5"/>
      <c r="C180" s="608" t="s">
        <v>1202</v>
      </c>
      <c r="D180" s="608"/>
      <c r="E180" s="171"/>
      <c r="F180" s="171"/>
      <c r="G180" s="171"/>
      <c r="H180" s="225">
        <v>5</v>
      </c>
      <c r="I180" s="225">
        <v>5</v>
      </c>
      <c r="J180" s="225">
        <v>6</v>
      </c>
      <c r="K180" s="225">
        <v>14</v>
      </c>
      <c r="L180" s="224">
        <v>8</v>
      </c>
      <c r="M180" s="132">
        <v>10</v>
      </c>
    </row>
    <row r="181" spans="1:13" ht="18.600000000000001" customHeight="1">
      <c r="A181" s="5"/>
      <c r="C181" s="608" t="s">
        <v>1203</v>
      </c>
      <c r="D181" s="608"/>
      <c r="E181" s="171"/>
      <c r="F181" s="171"/>
      <c r="G181" s="171"/>
      <c r="H181" s="225">
        <v>28</v>
      </c>
      <c r="I181" s="225">
        <v>16</v>
      </c>
      <c r="J181" s="225">
        <v>28</v>
      </c>
      <c r="K181" s="225">
        <v>32</v>
      </c>
      <c r="L181" s="224">
        <v>26</v>
      </c>
      <c r="M181" s="132">
        <v>20</v>
      </c>
    </row>
    <row r="182" spans="1:13" ht="18.600000000000001" customHeight="1">
      <c r="A182" s="5"/>
      <c r="C182" s="608" t="s">
        <v>1204</v>
      </c>
      <c r="D182" s="608"/>
      <c r="E182" s="171"/>
      <c r="F182" s="171"/>
      <c r="G182" s="171"/>
      <c r="H182" s="225">
        <v>26</v>
      </c>
      <c r="I182" s="225">
        <v>13</v>
      </c>
      <c r="J182" s="225">
        <v>23</v>
      </c>
      <c r="K182" s="225">
        <v>19</v>
      </c>
      <c r="L182" s="224">
        <v>30</v>
      </c>
      <c r="M182" s="132">
        <v>26</v>
      </c>
    </row>
    <row r="183" spans="1:13" ht="18.600000000000001" customHeight="1">
      <c r="A183" s="5"/>
      <c r="C183" s="219"/>
      <c r="D183" s="171"/>
      <c r="E183" s="171"/>
      <c r="F183" s="171"/>
      <c r="G183" s="171"/>
      <c r="H183" s="140"/>
      <c r="I183" s="140"/>
      <c r="J183" s="140"/>
      <c r="K183" s="140"/>
      <c r="L183" s="132"/>
      <c r="M183" s="132"/>
    </row>
    <row r="184" spans="1:13" ht="18.600000000000001" customHeight="1">
      <c r="A184" s="5"/>
      <c r="C184" s="515" t="s">
        <v>422</v>
      </c>
      <c r="D184" s="515"/>
      <c r="E184" s="171"/>
      <c r="F184" s="171"/>
      <c r="G184" s="171"/>
      <c r="H184" s="132">
        <v>30</v>
      </c>
      <c r="I184" s="132">
        <v>11</v>
      </c>
      <c r="J184" s="132">
        <v>8</v>
      </c>
      <c r="K184" s="132">
        <v>12</v>
      </c>
      <c r="L184" s="132">
        <f>SUM(L185:L187)</f>
        <v>12</v>
      </c>
      <c r="M184" s="132">
        <v>20</v>
      </c>
    </row>
    <row r="185" spans="1:13" ht="18.600000000000001" customHeight="1">
      <c r="A185" s="5"/>
      <c r="C185" s="608" t="s">
        <v>1202</v>
      </c>
      <c r="D185" s="608"/>
      <c r="E185" s="171"/>
      <c r="F185" s="171"/>
      <c r="G185" s="171"/>
      <c r="H185" s="225">
        <v>9</v>
      </c>
      <c r="I185" s="225">
        <v>5</v>
      </c>
      <c r="J185" s="225">
        <v>0</v>
      </c>
      <c r="K185" s="225">
        <v>4</v>
      </c>
      <c r="L185" s="224">
        <v>2</v>
      </c>
      <c r="M185" s="132">
        <v>3</v>
      </c>
    </row>
    <row r="186" spans="1:13" ht="18.600000000000001" customHeight="1">
      <c r="A186" s="5"/>
      <c r="C186" s="608" t="s">
        <v>1203</v>
      </c>
      <c r="D186" s="608"/>
      <c r="E186" s="171"/>
      <c r="F186" s="171"/>
      <c r="G186" s="171"/>
      <c r="H186" s="225">
        <v>11</v>
      </c>
      <c r="I186" s="225">
        <v>2</v>
      </c>
      <c r="J186" s="225">
        <v>6</v>
      </c>
      <c r="K186" s="225">
        <v>4</v>
      </c>
      <c r="L186" s="224">
        <v>6</v>
      </c>
      <c r="M186" s="132">
        <v>9</v>
      </c>
    </row>
    <row r="187" spans="1:13" ht="18.600000000000001" customHeight="1">
      <c r="A187" s="5"/>
      <c r="C187" s="608" t="s">
        <v>1204</v>
      </c>
      <c r="D187" s="608"/>
      <c r="E187" s="171"/>
      <c r="F187" s="171"/>
      <c r="G187" s="171"/>
      <c r="H187" s="225">
        <v>10</v>
      </c>
      <c r="I187" s="225">
        <v>4</v>
      </c>
      <c r="J187" s="225">
        <v>2</v>
      </c>
      <c r="K187" s="225">
        <v>4</v>
      </c>
      <c r="L187" s="224">
        <v>4</v>
      </c>
      <c r="M187" s="132">
        <v>8</v>
      </c>
    </row>
    <row r="188" spans="1:13" ht="18.600000000000001" customHeight="1">
      <c r="A188" s="5"/>
      <c r="C188" s="104"/>
      <c r="D188" s="104"/>
      <c r="E188" s="104"/>
      <c r="F188" s="104"/>
      <c r="G188" s="104"/>
      <c r="H188" s="140"/>
      <c r="I188" s="140"/>
      <c r="J188" s="140"/>
      <c r="K188" s="140"/>
      <c r="L188" s="140"/>
      <c r="M188" s="132"/>
    </row>
    <row r="189" spans="1:13" ht="18.600000000000001" customHeight="1">
      <c r="A189" s="5"/>
      <c r="C189" s="575" t="s">
        <v>1221</v>
      </c>
      <c r="D189" s="575"/>
      <c r="E189" s="575"/>
      <c r="F189" s="575"/>
      <c r="G189" s="575"/>
      <c r="H189" s="166">
        <v>24</v>
      </c>
      <c r="I189" s="166">
        <v>59</v>
      </c>
      <c r="J189" s="166">
        <v>14</v>
      </c>
      <c r="K189" s="166">
        <v>13</v>
      </c>
      <c r="L189" s="166">
        <f>L190+L195</f>
        <v>14</v>
      </c>
      <c r="M189" s="166">
        <v>11</v>
      </c>
    </row>
    <row r="190" spans="1:13" ht="18.600000000000001" customHeight="1">
      <c r="A190" s="5"/>
      <c r="C190" s="515" t="s">
        <v>421</v>
      </c>
      <c r="D190" s="515"/>
      <c r="E190" s="515"/>
      <c r="F190" s="515"/>
      <c r="G190" s="515"/>
      <c r="H190" s="132">
        <v>15</v>
      </c>
      <c r="I190" s="132">
        <v>26</v>
      </c>
      <c r="J190" s="132">
        <v>9</v>
      </c>
      <c r="K190" s="132">
        <v>12</v>
      </c>
      <c r="L190" s="132">
        <f>SUM(L191:L193)</f>
        <v>10</v>
      </c>
      <c r="M190" s="132">
        <v>9</v>
      </c>
    </row>
    <row r="191" spans="1:13" ht="18.600000000000001" customHeight="1">
      <c r="A191" s="5"/>
      <c r="C191" s="608" t="s">
        <v>1202</v>
      </c>
      <c r="D191" s="608"/>
      <c r="E191" s="171"/>
      <c r="F191" s="171"/>
      <c r="G191" s="171"/>
      <c r="H191" s="225">
        <v>0</v>
      </c>
      <c r="I191" s="225">
        <v>5</v>
      </c>
      <c r="J191" s="225">
        <v>1</v>
      </c>
      <c r="K191" s="225">
        <v>3</v>
      </c>
      <c r="L191" s="224">
        <v>1</v>
      </c>
      <c r="M191" s="132">
        <v>3</v>
      </c>
    </row>
    <row r="192" spans="1:13" ht="18.600000000000001" customHeight="1">
      <c r="A192" s="5"/>
      <c r="C192" s="608" t="s">
        <v>1203</v>
      </c>
      <c r="D192" s="608"/>
      <c r="E192" s="171"/>
      <c r="F192" s="171"/>
      <c r="G192" s="171"/>
      <c r="H192" s="225">
        <v>5</v>
      </c>
      <c r="I192" s="225">
        <v>12</v>
      </c>
      <c r="J192" s="225">
        <v>2</v>
      </c>
      <c r="K192" s="225">
        <v>4</v>
      </c>
      <c r="L192" s="224">
        <v>8</v>
      </c>
      <c r="M192" s="132">
        <v>3</v>
      </c>
    </row>
    <row r="193" spans="1:13" ht="18.600000000000001" customHeight="1">
      <c r="A193" s="5"/>
      <c r="C193" s="608" t="s">
        <v>1204</v>
      </c>
      <c r="D193" s="608"/>
      <c r="E193" s="171"/>
      <c r="F193" s="171"/>
      <c r="G193" s="171"/>
      <c r="H193" s="225">
        <v>10</v>
      </c>
      <c r="I193" s="225">
        <v>9</v>
      </c>
      <c r="J193" s="225">
        <v>6</v>
      </c>
      <c r="K193" s="225">
        <v>5</v>
      </c>
      <c r="L193" s="224">
        <v>1</v>
      </c>
      <c r="M193" s="132">
        <v>3</v>
      </c>
    </row>
    <row r="194" spans="1:13" ht="18.600000000000001" customHeight="1">
      <c r="A194" s="5"/>
      <c r="C194" s="219"/>
      <c r="D194" s="171"/>
      <c r="E194" s="171"/>
      <c r="F194" s="171"/>
      <c r="G194" s="171"/>
      <c r="H194" s="140"/>
      <c r="I194" s="140"/>
      <c r="J194" s="140"/>
      <c r="K194" s="140"/>
      <c r="L194" s="132"/>
      <c r="M194" s="132"/>
    </row>
    <row r="195" spans="1:13" ht="18.600000000000001" customHeight="1">
      <c r="A195" s="5"/>
      <c r="C195" s="515" t="s">
        <v>422</v>
      </c>
      <c r="D195" s="515"/>
      <c r="E195" s="171"/>
      <c r="F195" s="171"/>
      <c r="G195" s="171"/>
      <c r="H195" s="132">
        <v>9</v>
      </c>
      <c r="I195" s="132">
        <v>33</v>
      </c>
      <c r="J195" s="132">
        <v>5</v>
      </c>
      <c r="K195" s="132">
        <v>1</v>
      </c>
      <c r="L195" s="132">
        <f>SUM(L196:L198)</f>
        <v>4</v>
      </c>
      <c r="M195" s="132">
        <v>2</v>
      </c>
    </row>
    <row r="196" spans="1:13" ht="18.600000000000001" customHeight="1">
      <c r="A196" s="5"/>
      <c r="C196" s="608" t="s">
        <v>1202</v>
      </c>
      <c r="D196" s="608"/>
      <c r="E196" s="171"/>
      <c r="F196" s="171"/>
      <c r="G196" s="171"/>
      <c r="H196" s="225">
        <v>2</v>
      </c>
      <c r="I196" s="225">
        <v>1</v>
      </c>
      <c r="J196" s="225">
        <v>1</v>
      </c>
      <c r="K196" s="225">
        <v>0</v>
      </c>
      <c r="L196" s="224">
        <v>1</v>
      </c>
      <c r="M196" s="132">
        <v>0</v>
      </c>
    </row>
    <row r="197" spans="1:13" ht="18.600000000000001" customHeight="1">
      <c r="A197" s="5"/>
      <c r="C197" s="608" t="s">
        <v>1203</v>
      </c>
      <c r="D197" s="608"/>
      <c r="E197" s="171"/>
      <c r="F197" s="171"/>
      <c r="G197" s="171"/>
      <c r="H197" s="225">
        <v>5</v>
      </c>
      <c r="I197" s="225">
        <v>26</v>
      </c>
      <c r="J197" s="225">
        <v>4</v>
      </c>
      <c r="K197" s="225">
        <v>1</v>
      </c>
      <c r="L197" s="224">
        <v>3</v>
      </c>
      <c r="M197" s="132">
        <v>2</v>
      </c>
    </row>
    <row r="198" spans="1:13" ht="18.600000000000001" customHeight="1">
      <c r="A198" s="5"/>
      <c r="C198" s="608" t="s">
        <v>1204</v>
      </c>
      <c r="D198" s="608"/>
      <c r="E198" s="171"/>
      <c r="F198" s="171"/>
      <c r="G198" s="171"/>
      <c r="H198" s="225">
        <v>2</v>
      </c>
      <c r="I198" s="225">
        <v>6</v>
      </c>
      <c r="J198" s="225">
        <v>0</v>
      </c>
      <c r="K198" s="225">
        <v>0</v>
      </c>
      <c r="L198" s="224">
        <v>0</v>
      </c>
      <c r="M198" s="132">
        <v>0</v>
      </c>
    </row>
    <row r="199" spans="1:13" ht="18.600000000000001" customHeight="1">
      <c r="A199" s="5"/>
      <c r="C199" s="104"/>
      <c r="D199" s="104"/>
      <c r="E199" s="104"/>
      <c r="F199" s="104"/>
      <c r="G199" s="104"/>
      <c r="H199" s="140"/>
      <c r="I199" s="140"/>
      <c r="J199" s="140"/>
      <c r="K199" s="140"/>
      <c r="L199" s="140"/>
      <c r="M199" s="132"/>
    </row>
    <row r="200" spans="1:13" ht="18.600000000000001" customHeight="1">
      <c r="A200" s="5"/>
      <c r="C200" s="575" t="s">
        <v>1222</v>
      </c>
      <c r="D200" s="575"/>
      <c r="E200" s="575"/>
      <c r="F200" s="575"/>
      <c r="G200" s="575"/>
      <c r="H200" s="166">
        <v>66</v>
      </c>
      <c r="I200" s="166">
        <v>42</v>
      </c>
      <c r="J200" s="166">
        <v>67</v>
      </c>
      <c r="K200" s="166">
        <v>65</v>
      </c>
      <c r="L200" s="166">
        <f>L201+L206</f>
        <v>99</v>
      </c>
      <c r="M200" s="166">
        <v>101</v>
      </c>
    </row>
    <row r="201" spans="1:13" ht="18.600000000000001" customHeight="1">
      <c r="A201" s="5"/>
      <c r="C201" s="515" t="s">
        <v>421</v>
      </c>
      <c r="D201" s="515"/>
      <c r="E201" s="515"/>
      <c r="F201" s="515"/>
      <c r="G201" s="515"/>
      <c r="H201" s="132">
        <v>45</v>
      </c>
      <c r="I201" s="132">
        <v>28</v>
      </c>
      <c r="J201" s="132">
        <v>52</v>
      </c>
      <c r="K201" s="132">
        <v>41</v>
      </c>
      <c r="L201" s="132">
        <f>SUM(L202:L204)</f>
        <v>74</v>
      </c>
      <c r="M201" s="132">
        <v>73</v>
      </c>
    </row>
    <row r="202" spans="1:13" ht="18.600000000000001" customHeight="1">
      <c r="A202" s="5"/>
      <c r="C202" s="608" t="s">
        <v>1202</v>
      </c>
      <c r="D202" s="608"/>
      <c r="E202" s="171"/>
      <c r="F202" s="171"/>
      <c r="G202" s="171"/>
      <c r="H202" s="225">
        <v>12</v>
      </c>
      <c r="I202" s="225">
        <v>9</v>
      </c>
      <c r="J202" s="225">
        <v>10</v>
      </c>
      <c r="K202" s="225">
        <v>11</v>
      </c>
      <c r="L202" s="224">
        <v>11</v>
      </c>
      <c r="M202" s="132">
        <v>15</v>
      </c>
    </row>
    <row r="203" spans="1:13" ht="18.600000000000001" customHeight="1">
      <c r="A203" s="5"/>
      <c r="C203" s="608" t="s">
        <v>1203</v>
      </c>
      <c r="D203" s="608"/>
      <c r="E203" s="171"/>
      <c r="F203" s="171"/>
      <c r="G203" s="171"/>
      <c r="H203" s="225">
        <v>25</v>
      </c>
      <c r="I203" s="225">
        <v>12</v>
      </c>
      <c r="J203" s="225">
        <v>35</v>
      </c>
      <c r="K203" s="225">
        <v>26</v>
      </c>
      <c r="L203" s="224">
        <v>53</v>
      </c>
      <c r="M203" s="132">
        <v>34</v>
      </c>
    </row>
    <row r="204" spans="1:13" ht="18.600000000000001" customHeight="1">
      <c r="A204" s="5"/>
      <c r="C204" s="608" t="s">
        <v>1204</v>
      </c>
      <c r="D204" s="608"/>
      <c r="E204" s="171"/>
      <c r="F204" s="171"/>
      <c r="G204" s="171"/>
      <c r="H204" s="225">
        <v>8</v>
      </c>
      <c r="I204" s="225">
        <v>7</v>
      </c>
      <c r="J204" s="225">
        <v>7</v>
      </c>
      <c r="K204" s="225">
        <v>4</v>
      </c>
      <c r="L204" s="224">
        <v>10</v>
      </c>
      <c r="M204" s="132">
        <v>24</v>
      </c>
    </row>
    <row r="205" spans="1:13" ht="18.600000000000001" customHeight="1">
      <c r="A205" s="5"/>
      <c r="C205" s="219"/>
      <c r="D205" s="171"/>
      <c r="E205" s="171"/>
      <c r="F205" s="171"/>
      <c r="G205" s="171"/>
      <c r="H205" s="140"/>
      <c r="I205" s="140"/>
      <c r="J205" s="140"/>
      <c r="K205" s="140"/>
      <c r="L205" s="132"/>
      <c r="M205" s="132"/>
    </row>
    <row r="206" spans="1:13" ht="18.600000000000001" customHeight="1">
      <c r="A206" s="5"/>
      <c r="C206" s="515" t="s">
        <v>422</v>
      </c>
      <c r="D206" s="515"/>
      <c r="E206" s="171"/>
      <c r="F206" s="171"/>
      <c r="G206" s="171"/>
      <c r="H206" s="132">
        <v>21</v>
      </c>
      <c r="I206" s="132">
        <v>14</v>
      </c>
      <c r="J206" s="132">
        <v>15</v>
      </c>
      <c r="K206" s="132">
        <v>24</v>
      </c>
      <c r="L206" s="132">
        <f>SUM(L207:L209)</f>
        <v>25</v>
      </c>
      <c r="M206" s="132">
        <v>28</v>
      </c>
    </row>
    <row r="207" spans="1:13" ht="18.600000000000001" customHeight="1">
      <c r="A207" s="5"/>
      <c r="C207" s="608" t="s">
        <v>1202</v>
      </c>
      <c r="D207" s="608"/>
      <c r="E207" s="171"/>
      <c r="F207" s="171"/>
      <c r="G207" s="171"/>
      <c r="H207" s="225">
        <v>8</v>
      </c>
      <c r="I207" s="225">
        <v>5</v>
      </c>
      <c r="J207" s="225">
        <v>5</v>
      </c>
      <c r="K207" s="225">
        <v>7</v>
      </c>
      <c r="L207" s="224">
        <v>8</v>
      </c>
      <c r="M207" s="132">
        <v>11</v>
      </c>
    </row>
    <row r="208" spans="1:13" ht="18.600000000000001" customHeight="1">
      <c r="A208" s="5"/>
      <c r="C208" s="608" t="s">
        <v>1203</v>
      </c>
      <c r="D208" s="608"/>
      <c r="E208" s="171"/>
      <c r="F208" s="171"/>
      <c r="G208" s="171"/>
      <c r="H208" s="225">
        <v>13</v>
      </c>
      <c r="I208" s="225">
        <v>9</v>
      </c>
      <c r="J208" s="225">
        <v>10</v>
      </c>
      <c r="K208" s="225">
        <v>17</v>
      </c>
      <c r="L208" s="224">
        <v>17</v>
      </c>
      <c r="M208" s="132">
        <v>17</v>
      </c>
    </row>
    <row r="209" spans="1:13" ht="18.600000000000001" customHeight="1">
      <c r="A209" s="5"/>
      <c r="C209" s="608" t="s">
        <v>1204</v>
      </c>
      <c r="D209" s="608"/>
      <c r="E209" s="171"/>
      <c r="F209" s="171"/>
      <c r="G209" s="171"/>
      <c r="H209" s="225">
        <v>0</v>
      </c>
      <c r="I209" s="225">
        <v>0</v>
      </c>
      <c r="J209" s="225">
        <v>0</v>
      </c>
      <c r="K209" s="225">
        <v>0</v>
      </c>
      <c r="L209" s="224">
        <v>0</v>
      </c>
      <c r="M209" s="132">
        <v>0</v>
      </c>
    </row>
    <row r="210" spans="1:13" ht="18.600000000000001" customHeight="1">
      <c r="A210" s="5"/>
      <c r="C210" s="104"/>
      <c r="D210" s="104"/>
      <c r="E210" s="104"/>
      <c r="F210" s="104"/>
      <c r="G210" s="104"/>
      <c r="H210" s="140"/>
      <c r="I210" s="140"/>
      <c r="J210" s="140"/>
      <c r="K210" s="140"/>
      <c r="L210" s="140"/>
      <c r="M210" s="132"/>
    </row>
    <row r="211" spans="1:13" ht="18.600000000000001" customHeight="1">
      <c r="A211" s="5"/>
      <c r="C211" s="575" t="s">
        <v>1223</v>
      </c>
      <c r="D211" s="575"/>
      <c r="E211" s="575"/>
      <c r="F211" s="575"/>
      <c r="G211" s="575"/>
      <c r="H211" s="166">
        <v>5</v>
      </c>
      <c r="I211" s="166">
        <v>9</v>
      </c>
      <c r="J211" s="166">
        <v>20</v>
      </c>
      <c r="K211" s="166">
        <v>32</v>
      </c>
      <c r="L211" s="166">
        <f>L212+L223</f>
        <v>41</v>
      </c>
      <c r="M211" s="166">
        <v>30</v>
      </c>
    </row>
    <row r="212" spans="1:13" ht="18.600000000000001" customHeight="1">
      <c r="A212" s="5"/>
      <c r="C212" s="616" t="s">
        <v>427</v>
      </c>
      <c r="D212" s="616"/>
      <c r="E212" s="238"/>
      <c r="F212" s="238"/>
      <c r="G212" s="238"/>
      <c r="H212" s="138">
        <v>4</v>
      </c>
      <c r="I212" s="138">
        <v>10</v>
      </c>
      <c r="J212" s="138">
        <v>18</v>
      </c>
      <c r="K212" s="138">
        <v>25</v>
      </c>
      <c r="L212" s="138">
        <f>L213+L218</f>
        <v>39</v>
      </c>
      <c r="M212" s="239">
        <v>27</v>
      </c>
    </row>
    <row r="213" spans="1:13" ht="18.600000000000001" customHeight="1">
      <c r="A213" s="5"/>
      <c r="C213" s="497" t="s">
        <v>421</v>
      </c>
      <c r="D213" s="497"/>
      <c r="E213" s="497"/>
      <c r="F213" s="497"/>
      <c r="G213" s="497"/>
      <c r="H213" s="147">
        <v>3</v>
      </c>
      <c r="I213" s="147">
        <v>4</v>
      </c>
      <c r="J213" s="147">
        <v>9</v>
      </c>
      <c r="K213" s="147">
        <v>15</v>
      </c>
      <c r="L213" s="138">
        <f>SUM(L214:L216)</f>
        <v>19</v>
      </c>
      <c r="M213" s="138">
        <v>12</v>
      </c>
    </row>
    <row r="214" spans="1:13" ht="18.600000000000001" customHeight="1">
      <c r="A214" s="5"/>
      <c r="C214" s="613" t="s">
        <v>1202</v>
      </c>
      <c r="D214" s="613"/>
      <c r="E214" s="171"/>
      <c r="F214" s="171"/>
      <c r="G214" s="171"/>
      <c r="H214" s="147">
        <v>1</v>
      </c>
      <c r="I214" s="147">
        <v>1</v>
      </c>
      <c r="J214" s="147">
        <v>2</v>
      </c>
      <c r="K214" s="147">
        <v>2</v>
      </c>
      <c r="L214" s="147">
        <v>1</v>
      </c>
      <c r="M214" s="138">
        <v>1</v>
      </c>
    </row>
    <row r="215" spans="1:13" ht="18.600000000000001" customHeight="1">
      <c r="A215" s="5"/>
      <c r="C215" s="613" t="s">
        <v>1203</v>
      </c>
      <c r="D215" s="613"/>
      <c r="E215" s="171"/>
      <c r="F215" s="171"/>
      <c r="G215" s="171"/>
      <c r="H215" s="147">
        <v>2</v>
      </c>
      <c r="I215" s="147">
        <v>3</v>
      </c>
      <c r="J215" s="147">
        <v>7</v>
      </c>
      <c r="K215" s="147">
        <v>10</v>
      </c>
      <c r="L215" s="147">
        <v>14</v>
      </c>
      <c r="M215" s="138">
        <v>10</v>
      </c>
    </row>
    <row r="216" spans="1:13" ht="18.600000000000001" customHeight="1">
      <c r="A216" s="5"/>
      <c r="C216" s="613" t="s">
        <v>1204</v>
      </c>
      <c r="D216" s="613"/>
      <c r="E216" s="171"/>
      <c r="F216" s="171"/>
      <c r="G216" s="171"/>
      <c r="H216" s="147">
        <v>0</v>
      </c>
      <c r="I216" s="147">
        <v>0</v>
      </c>
      <c r="J216" s="147">
        <v>0</v>
      </c>
      <c r="K216" s="147">
        <v>3</v>
      </c>
      <c r="L216" s="147">
        <v>4</v>
      </c>
      <c r="M216" s="138">
        <v>1</v>
      </c>
    </row>
    <row r="217" spans="1:13" ht="18.600000000000001" customHeight="1">
      <c r="A217" s="5"/>
      <c r="C217" s="317"/>
      <c r="D217" s="171"/>
      <c r="E217" s="171"/>
      <c r="F217" s="171"/>
      <c r="G217" s="171"/>
      <c r="H217" s="138"/>
      <c r="I217" s="138"/>
      <c r="J217" s="138"/>
      <c r="K217" s="138"/>
      <c r="L217" s="138"/>
      <c r="M217" s="138"/>
    </row>
    <row r="218" spans="1:13" ht="18.600000000000001" customHeight="1">
      <c r="A218" s="5"/>
      <c r="C218" s="497" t="s">
        <v>422</v>
      </c>
      <c r="D218" s="497"/>
      <c r="E218" s="171"/>
      <c r="F218" s="171"/>
      <c r="G218" s="171"/>
      <c r="H218" s="147">
        <v>1</v>
      </c>
      <c r="I218" s="147">
        <v>6</v>
      </c>
      <c r="J218" s="147">
        <v>9</v>
      </c>
      <c r="K218" s="147">
        <v>10</v>
      </c>
      <c r="L218" s="138">
        <f>SUM(L219:L221)</f>
        <v>20</v>
      </c>
      <c r="M218" s="138">
        <v>15</v>
      </c>
    </row>
    <row r="219" spans="1:13" ht="18.600000000000001" customHeight="1">
      <c r="A219" s="5"/>
      <c r="C219" s="613" t="s">
        <v>1202</v>
      </c>
      <c r="D219" s="613"/>
      <c r="E219" s="171"/>
      <c r="F219" s="171"/>
      <c r="G219" s="171"/>
      <c r="H219" s="147">
        <v>0</v>
      </c>
      <c r="I219" s="147">
        <v>0</v>
      </c>
      <c r="J219" s="147">
        <v>4</v>
      </c>
      <c r="K219" s="147">
        <v>3</v>
      </c>
      <c r="L219" s="147">
        <v>7</v>
      </c>
      <c r="M219" s="138">
        <v>3</v>
      </c>
    </row>
    <row r="220" spans="1:13" ht="18.600000000000001" customHeight="1">
      <c r="A220" s="5"/>
      <c r="C220" s="613" t="s">
        <v>1203</v>
      </c>
      <c r="D220" s="613"/>
      <c r="E220" s="171"/>
      <c r="F220" s="171"/>
      <c r="G220" s="171"/>
      <c r="H220" s="147">
        <v>1</v>
      </c>
      <c r="I220" s="147">
        <v>5</v>
      </c>
      <c r="J220" s="147">
        <v>4</v>
      </c>
      <c r="K220" s="147">
        <v>7</v>
      </c>
      <c r="L220" s="147">
        <v>13</v>
      </c>
      <c r="M220" s="138">
        <v>12</v>
      </c>
    </row>
    <row r="221" spans="1:13" ht="18.600000000000001" customHeight="1">
      <c r="A221" s="5"/>
      <c r="C221" s="613" t="s">
        <v>1204</v>
      </c>
      <c r="D221" s="613"/>
      <c r="E221" s="31"/>
      <c r="F221" s="31"/>
      <c r="G221" s="31"/>
      <c r="H221" s="147">
        <v>0</v>
      </c>
      <c r="I221" s="147">
        <v>1</v>
      </c>
      <c r="J221" s="147">
        <v>1</v>
      </c>
      <c r="K221" s="147">
        <v>0</v>
      </c>
      <c r="L221" s="147">
        <v>0</v>
      </c>
      <c r="M221" s="138">
        <v>0</v>
      </c>
    </row>
    <row r="222" spans="1:13" ht="18.600000000000001" customHeight="1">
      <c r="A222" s="5"/>
      <c r="C222" s="91"/>
      <c r="D222" s="91"/>
      <c r="E222" s="91"/>
      <c r="F222" s="91"/>
      <c r="G222" s="91"/>
      <c r="H222" s="207"/>
      <c r="I222" s="207"/>
      <c r="J222" s="207"/>
      <c r="K222" s="207"/>
      <c r="L222" s="207"/>
      <c r="M222" s="138"/>
    </row>
    <row r="223" spans="1:13" ht="18.600000000000001" customHeight="1">
      <c r="A223" s="5"/>
      <c r="C223" s="617" t="s">
        <v>613</v>
      </c>
      <c r="D223" s="617"/>
      <c r="E223" s="238"/>
      <c r="F223" s="238"/>
      <c r="G223" s="238"/>
      <c r="H223" s="316">
        <v>2</v>
      </c>
      <c r="I223" s="316">
        <v>2</v>
      </c>
      <c r="J223" s="316">
        <v>2</v>
      </c>
      <c r="K223" s="316">
        <v>7</v>
      </c>
      <c r="L223" s="316">
        <f>L224+L229</f>
        <v>2</v>
      </c>
      <c r="M223" s="239">
        <v>3</v>
      </c>
    </row>
    <row r="224" spans="1:13" ht="18.600000000000001" customHeight="1">
      <c r="A224" s="5"/>
      <c r="C224" s="497" t="s">
        <v>421</v>
      </c>
      <c r="D224" s="497"/>
      <c r="E224" s="497"/>
      <c r="F224" s="497"/>
      <c r="G224" s="497"/>
      <c r="H224" s="138">
        <v>1</v>
      </c>
      <c r="I224" s="138">
        <v>1</v>
      </c>
      <c r="J224" s="138">
        <v>1</v>
      </c>
      <c r="K224" s="138">
        <v>3</v>
      </c>
      <c r="L224" s="138">
        <f>SUM(L225:L227)</f>
        <v>1</v>
      </c>
      <c r="M224" s="138">
        <v>2</v>
      </c>
    </row>
    <row r="225" spans="1:13" ht="18.600000000000001" customHeight="1">
      <c r="A225" s="5"/>
      <c r="C225" s="613" t="s">
        <v>1202</v>
      </c>
      <c r="D225" s="613"/>
      <c r="E225" s="171"/>
      <c r="F225" s="171"/>
      <c r="G225" s="171"/>
      <c r="H225" s="147">
        <v>0</v>
      </c>
      <c r="I225" s="147">
        <v>0</v>
      </c>
      <c r="J225" s="147">
        <v>0</v>
      </c>
      <c r="K225" s="147">
        <v>0</v>
      </c>
      <c r="L225" s="147">
        <v>0</v>
      </c>
      <c r="M225" s="138">
        <v>0</v>
      </c>
    </row>
    <row r="226" spans="1:13" ht="18.600000000000001" customHeight="1">
      <c r="A226" s="5"/>
      <c r="C226" s="613" t="s">
        <v>1203</v>
      </c>
      <c r="D226" s="613"/>
      <c r="E226" s="171"/>
      <c r="F226" s="171"/>
      <c r="G226" s="171"/>
      <c r="H226" s="147">
        <v>1</v>
      </c>
      <c r="I226" s="147">
        <v>1</v>
      </c>
      <c r="J226" s="147">
        <v>1</v>
      </c>
      <c r="K226" s="147">
        <v>2</v>
      </c>
      <c r="L226" s="147">
        <v>1</v>
      </c>
      <c r="M226" s="138">
        <v>2</v>
      </c>
    </row>
    <row r="227" spans="1:13" ht="18.600000000000001" customHeight="1">
      <c r="A227" s="5"/>
      <c r="C227" s="613" t="s">
        <v>1204</v>
      </c>
      <c r="D227" s="613"/>
      <c r="E227" s="171"/>
      <c r="F227" s="171"/>
      <c r="G227" s="171"/>
      <c r="H227" s="147">
        <v>0</v>
      </c>
      <c r="I227" s="147">
        <v>0</v>
      </c>
      <c r="J227" s="147">
        <v>0</v>
      </c>
      <c r="K227" s="147">
        <v>1</v>
      </c>
      <c r="L227" s="147">
        <v>0</v>
      </c>
      <c r="M227" s="138">
        <v>0</v>
      </c>
    </row>
    <row r="228" spans="1:13" ht="18.600000000000001" customHeight="1">
      <c r="A228" s="5"/>
      <c r="C228" s="317"/>
      <c r="D228" s="171"/>
      <c r="E228" s="171"/>
      <c r="F228" s="171"/>
      <c r="G228" s="171"/>
      <c r="H228" s="147"/>
      <c r="I228" s="147"/>
      <c r="J228" s="147"/>
      <c r="K228" s="147"/>
      <c r="L228" s="147"/>
      <c r="M228" s="138"/>
    </row>
    <row r="229" spans="1:13" ht="18.600000000000001" customHeight="1">
      <c r="A229" s="5"/>
      <c r="C229" s="497" t="s">
        <v>422</v>
      </c>
      <c r="D229" s="497"/>
      <c r="E229" s="171"/>
      <c r="F229" s="171"/>
      <c r="G229" s="171"/>
      <c r="H229" s="138">
        <v>1</v>
      </c>
      <c r="I229" s="138">
        <v>1</v>
      </c>
      <c r="J229" s="138">
        <v>1</v>
      </c>
      <c r="K229" s="138">
        <v>4</v>
      </c>
      <c r="L229" s="138">
        <f>SUM(L230:L232)</f>
        <v>1</v>
      </c>
      <c r="M229" s="138">
        <v>1</v>
      </c>
    </row>
    <row r="230" spans="1:13" ht="18.600000000000001" customHeight="1">
      <c r="A230" s="5"/>
      <c r="C230" s="613" t="s">
        <v>1202</v>
      </c>
      <c r="D230" s="613"/>
      <c r="E230" s="171"/>
      <c r="F230" s="171"/>
      <c r="G230" s="171"/>
      <c r="H230" s="147">
        <v>1</v>
      </c>
      <c r="I230" s="147">
        <v>1</v>
      </c>
      <c r="J230" s="147">
        <v>0</v>
      </c>
      <c r="K230" s="147">
        <v>1</v>
      </c>
      <c r="L230" s="147">
        <v>0</v>
      </c>
      <c r="M230" s="138">
        <v>0</v>
      </c>
    </row>
    <row r="231" spans="1:13" ht="18.600000000000001" customHeight="1">
      <c r="A231" s="5"/>
      <c r="C231" s="613" t="s">
        <v>1203</v>
      </c>
      <c r="D231" s="613"/>
      <c r="E231" s="171"/>
      <c r="F231" s="171"/>
      <c r="G231" s="171"/>
      <c r="H231" s="147">
        <v>0</v>
      </c>
      <c r="I231" s="147">
        <v>0</v>
      </c>
      <c r="J231" s="147">
        <v>1</v>
      </c>
      <c r="K231" s="147">
        <v>3</v>
      </c>
      <c r="L231" s="147">
        <v>1</v>
      </c>
      <c r="M231" s="138">
        <v>1</v>
      </c>
    </row>
    <row r="232" spans="1:13" ht="18.600000000000001" customHeight="1">
      <c r="A232" s="5"/>
      <c r="C232" s="613" t="s">
        <v>1204</v>
      </c>
      <c r="D232" s="613"/>
      <c r="E232" s="31"/>
      <c r="F232" s="31"/>
      <c r="G232" s="31"/>
      <c r="H232" s="147">
        <v>0</v>
      </c>
      <c r="I232" s="147">
        <v>0</v>
      </c>
      <c r="J232" s="147">
        <v>0</v>
      </c>
      <c r="K232" s="147">
        <v>0</v>
      </c>
      <c r="L232" s="147">
        <v>0</v>
      </c>
      <c r="M232" s="138">
        <v>0</v>
      </c>
    </row>
    <row r="233" spans="1:13" ht="18.600000000000001" customHeight="1">
      <c r="A233" s="5"/>
      <c r="C233" s="104"/>
      <c r="D233" s="104"/>
      <c r="E233" s="104"/>
      <c r="F233" s="104"/>
      <c r="G233" s="104"/>
      <c r="M233" s="223"/>
    </row>
    <row r="234" spans="1:13" ht="18.600000000000001" customHeight="1">
      <c r="A234" s="5"/>
      <c r="C234" s="575" t="s">
        <v>1224</v>
      </c>
      <c r="D234" s="575"/>
      <c r="E234" s="575"/>
      <c r="F234" s="575"/>
      <c r="G234" s="575"/>
      <c r="H234" s="236">
        <v>8.5000000000000006E-2</v>
      </c>
      <c r="I234" s="236">
        <v>5.6000000000000001E-2</v>
      </c>
      <c r="J234" s="236">
        <v>6.2E-2</v>
      </c>
      <c r="K234" s="236">
        <v>6.2413474850023076E-2</v>
      </c>
      <c r="L234" s="236">
        <v>7.4921227681176331E-2</v>
      </c>
      <c r="M234" s="236">
        <v>7.874015748031496E-2</v>
      </c>
    </row>
    <row r="235" spans="1:13" ht="18.600000000000001" customHeight="1">
      <c r="A235" s="5"/>
      <c r="C235" s="515" t="s">
        <v>421</v>
      </c>
      <c r="D235" s="515"/>
      <c r="E235" s="515"/>
      <c r="F235" s="515"/>
      <c r="G235" s="515"/>
      <c r="H235" s="235" t="s">
        <v>612</v>
      </c>
      <c r="I235" s="235" t="s">
        <v>612</v>
      </c>
      <c r="J235" s="235" t="s">
        <v>612</v>
      </c>
      <c r="K235" s="483">
        <v>0.06</v>
      </c>
      <c r="L235" s="235">
        <v>7.4044712224512449E-2</v>
      </c>
      <c r="M235" s="235">
        <v>7.4212406625527763E-2</v>
      </c>
    </row>
    <row r="236" spans="1:13" ht="18.600000000000001" customHeight="1">
      <c r="A236" s="5"/>
      <c r="C236" s="608" t="s">
        <v>1202</v>
      </c>
      <c r="D236" s="608"/>
      <c r="E236" s="171"/>
      <c r="F236" s="171"/>
      <c r="G236" s="171"/>
      <c r="H236" s="237" t="s">
        <v>612</v>
      </c>
      <c r="I236" s="237" t="s">
        <v>612</v>
      </c>
      <c r="J236" s="237" t="s">
        <v>612</v>
      </c>
      <c r="K236" s="237">
        <v>8.4198385236447515E-2</v>
      </c>
      <c r="L236" s="237">
        <v>7.963446475195822E-2</v>
      </c>
      <c r="M236" s="237">
        <v>0.1</v>
      </c>
    </row>
    <row r="237" spans="1:13" ht="18.600000000000001" customHeight="1">
      <c r="A237" s="5"/>
      <c r="C237" s="608" t="s">
        <v>1203</v>
      </c>
      <c r="D237" s="608"/>
      <c r="E237" s="171"/>
      <c r="F237" s="171"/>
      <c r="G237" s="171"/>
      <c r="H237" s="237" t="s">
        <v>612</v>
      </c>
      <c r="I237" s="237" t="s">
        <v>612</v>
      </c>
      <c r="J237" s="237" t="s">
        <v>612</v>
      </c>
      <c r="K237" s="237">
        <v>5.3566958698372968E-2</v>
      </c>
      <c r="L237" s="237">
        <v>6.7697768762677482E-2</v>
      </c>
      <c r="M237" s="237">
        <v>5.9851014641664528E-2</v>
      </c>
    </row>
    <row r="238" spans="1:13" ht="18.600000000000001" customHeight="1">
      <c r="A238" s="5"/>
      <c r="C238" s="608" t="s">
        <v>1204</v>
      </c>
      <c r="D238" s="608"/>
      <c r="E238" s="171"/>
      <c r="F238" s="171"/>
      <c r="G238" s="171"/>
      <c r="H238" s="237" t="s">
        <v>612</v>
      </c>
      <c r="I238" s="237" t="s">
        <v>612</v>
      </c>
      <c r="J238" s="237" t="s">
        <v>612</v>
      </c>
      <c r="K238" s="237">
        <v>6.3178047223994893E-2</v>
      </c>
      <c r="L238" s="237">
        <v>8.7038196618659983E-2</v>
      </c>
      <c r="M238" s="237">
        <v>9.8442367601246111E-2</v>
      </c>
    </row>
    <row r="239" spans="1:13" ht="18.600000000000001" customHeight="1">
      <c r="A239" s="5"/>
      <c r="C239" s="219"/>
      <c r="D239" s="171"/>
      <c r="E239" s="171"/>
      <c r="F239" s="171"/>
      <c r="G239" s="171"/>
      <c r="H239" s="235" t="s">
        <v>612</v>
      </c>
      <c r="I239" s="235" t="s">
        <v>612</v>
      </c>
      <c r="J239" s="235" t="s">
        <v>612</v>
      </c>
      <c r="K239" s="235"/>
      <c r="L239" s="235"/>
      <c r="M239" s="235"/>
    </row>
    <row r="240" spans="1:13" ht="18.600000000000001" customHeight="1">
      <c r="A240" s="5"/>
      <c r="C240" s="515" t="s">
        <v>422</v>
      </c>
      <c r="D240" s="515"/>
      <c r="E240" s="171"/>
      <c r="F240" s="171"/>
      <c r="G240" s="171"/>
      <c r="H240" s="235" t="s">
        <v>612</v>
      </c>
      <c r="I240" s="235" t="s">
        <v>612</v>
      </c>
      <c r="J240" s="235" t="s">
        <v>612</v>
      </c>
      <c r="K240" s="235">
        <v>6.9227333631085311E-2</v>
      </c>
      <c r="L240" s="235">
        <v>7.7365163572060122E-2</v>
      </c>
      <c r="M240" s="235">
        <v>9.1276978417266189E-2</v>
      </c>
    </row>
    <row r="241" spans="1:13" ht="18.600000000000001" customHeight="1">
      <c r="A241" s="5"/>
      <c r="C241" s="608" t="s">
        <v>1202</v>
      </c>
      <c r="D241" s="608"/>
      <c r="E241" s="171"/>
      <c r="F241" s="171"/>
      <c r="G241" s="171"/>
      <c r="H241" s="237" t="s">
        <v>612</v>
      </c>
      <c r="I241" s="237" t="s">
        <v>612</v>
      </c>
      <c r="J241" s="237" t="s">
        <v>612</v>
      </c>
      <c r="K241" s="237">
        <v>8.9316987740805598E-2</v>
      </c>
      <c r="L241" s="237">
        <v>0.10371819960861056</v>
      </c>
      <c r="M241" s="237">
        <v>0.11982570806100218</v>
      </c>
    </row>
    <row r="242" spans="1:13" ht="18.600000000000001" customHeight="1">
      <c r="A242" s="5"/>
      <c r="C242" s="608" t="s">
        <v>1203</v>
      </c>
      <c r="D242" s="608"/>
      <c r="E242" s="171"/>
      <c r="F242" s="171"/>
      <c r="G242" s="171"/>
      <c r="H242" s="237" t="s">
        <v>612</v>
      </c>
      <c r="I242" s="237" t="s">
        <v>612</v>
      </c>
      <c r="J242" s="237" t="s">
        <v>612</v>
      </c>
      <c r="K242" s="237">
        <v>6.1497326203208559E-2</v>
      </c>
      <c r="L242" s="237">
        <v>7.5144508670520235E-2</v>
      </c>
      <c r="M242" s="237">
        <v>8.3226632522407168E-2</v>
      </c>
    </row>
    <row r="243" spans="1:13" ht="18.600000000000001" customHeight="1">
      <c r="A243" s="5"/>
      <c r="C243" s="608" t="s">
        <v>1204</v>
      </c>
      <c r="D243" s="608"/>
      <c r="E243" s="171"/>
      <c r="F243" s="171"/>
      <c r="G243" s="171"/>
      <c r="H243" s="237" t="s">
        <v>612</v>
      </c>
      <c r="I243" s="237" t="s">
        <v>612</v>
      </c>
      <c r="J243" s="237" t="s">
        <v>612</v>
      </c>
      <c r="K243" s="237">
        <v>6.9767441860465115E-2</v>
      </c>
      <c r="L243" s="237">
        <v>2.5773195876288658E-2</v>
      </c>
      <c r="M243" s="237">
        <v>8.8669950738916259E-2</v>
      </c>
    </row>
    <row r="244" spans="1:13" ht="18.600000000000001" customHeight="1">
      <c r="A244" s="5"/>
      <c r="C244" s="104"/>
      <c r="D244" s="104"/>
      <c r="E244" s="104"/>
      <c r="F244" s="104"/>
      <c r="G244" s="104"/>
      <c r="H244" s="237" t="s">
        <v>612</v>
      </c>
      <c r="I244" s="237" t="s">
        <v>612</v>
      </c>
      <c r="J244" s="237" t="s">
        <v>612</v>
      </c>
      <c r="K244" s="237"/>
      <c r="L244" s="237"/>
      <c r="M244" s="237"/>
    </row>
    <row r="245" spans="1:13" ht="18.600000000000001" customHeight="1">
      <c r="A245" s="5"/>
      <c r="C245" s="575" t="s">
        <v>1225</v>
      </c>
      <c r="D245" s="575"/>
      <c r="E245" s="575"/>
      <c r="F245" s="575"/>
      <c r="G245" s="575"/>
      <c r="H245" s="236" t="s">
        <v>612</v>
      </c>
      <c r="I245" s="236" t="s">
        <v>612</v>
      </c>
      <c r="J245" s="236" t="s">
        <v>612</v>
      </c>
      <c r="K245" s="236">
        <v>5.4520252579701216E-2</v>
      </c>
      <c r="L245" s="236">
        <v>6.4184452406916961E-2</v>
      </c>
      <c r="M245" s="236">
        <v>7.0259100302018762E-2</v>
      </c>
    </row>
    <row r="246" spans="1:13" ht="18.600000000000001" customHeight="1">
      <c r="A246" s="5"/>
      <c r="C246" s="515" t="s">
        <v>421</v>
      </c>
      <c r="D246" s="515"/>
      <c r="E246" s="515"/>
      <c r="F246" s="515"/>
      <c r="G246" s="515"/>
      <c r="H246" s="235" t="s">
        <v>612</v>
      </c>
      <c r="I246" s="235" t="s">
        <v>612</v>
      </c>
      <c r="J246" s="235" t="s">
        <v>612</v>
      </c>
      <c r="K246" s="235">
        <v>5.1942655308539372E-2</v>
      </c>
      <c r="L246" s="235">
        <v>6.3173462919923942E-2</v>
      </c>
      <c r="M246" s="235">
        <v>6.5874730021598271E-2</v>
      </c>
    </row>
    <row r="247" spans="1:13" ht="18.600000000000001" customHeight="1">
      <c r="A247" s="5"/>
      <c r="C247" s="608" t="s">
        <v>1202</v>
      </c>
      <c r="D247" s="608"/>
      <c r="E247" s="171"/>
      <c r="F247" s="171"/>
      <c r="G247" s="171"/>
      <c r="H247" s="237" t="s">
        <v>612</v>
      </c>
      <c r="I247" s="237" t="s">
        <v>612</v>
      </c>
      <c r="J247" s="237" t="s">
        <v>612</v>
      </c>
      <c r="K247" s="237">
        <v>7.3005093378607805E-2</v>
      </c>
      <c r="L247" s="237">
        <v>7.6335877862595422E-2</v>
      </c>
      <c r="M247" s="237">
        <v>8.0086580086580081E-2</v>
      </c>
    </row>
    <row r="248" spans="1:13" ht="18.600000000000001" customHeight="1">
      <c r="A248" s="5"/>
      <c r="C248" s="608" t="s">
        <v>1203</v>
      </c>
      <c r="D248" s="608"/>
      <c r="E248" s="171"/>
      <c r="F248" s="171"/>
      <c r="G248" s="171"/>
      <c r="H248" s="237" t="s">
        <v>612</v>
      </c>
      <c r="I248" s="237" t="s">
        <v>612</v>
      </c>
      <c r="J248" s="237" t="s">
        <v>612</v>
      </c>
      <c r="K248" s="237">
        <v>4.5676998368678633E-2</v>
      </c>
      <c r="L248" s="237">
        <v>5.4545454545454543E-2</v>
      </c>
      <c r="M248" s="237">
        <v>5.5480378890392423E-2</v>
      </c>
    </row>
    <row r="249" spans="1:13" ht="18.600000000000001" customHeight="1">
      <c r="A249" s="5"/>
      <c r="C249" s="608" t="s">
        <v>1204</v>
      </c>
      <c r="D249" s="608"/>
      <c r="E249" s="171"/>
      <c r="F249" s="171"/>
      <c r="G249" s="171"/>
      <c r="H249" s="237" t="s">
        <v>612</v>
      </c>
      <c r="I249" s="237" t="s">
        <v>612</v>
      </c>
      <c r="J249" s="237" t="s">
        <v>612</v>
      </c>
      <c r="K249" s="237">
        <v>5.7808455565142365E-2</v>
      </c>
      <c r="L249" s="237">
        <v>7.9391891891891886E-2</v>
      </c>
      <c r="M249" s="237">
        <v>8.5808580858085806E-2</v>
      </c>
    </row>
    <row r="250" spans="1:13" ht="18.600000000000001" customHeight="1">
      <c r="A250" s="5"/>
      <c r="C250" s="219"/>
      <c r="D250" s="171"/>
      <c r="E250" s="171"/>
      <c r="F250" s="171"/>
      <c r="G250" s="171"/>
      <c r="H250" s="235" t="s">
        <v>612</v>
      </c>
      <c r="I250" s="235" t="s">
        <v>612</v>
      </c>
      <c r="J250" s="235" t="s">
        <v>612</v>
      </c>
      <c r="K250" s="235"/>
      <c r="L250" s="235"/>
      <c r="M250" s="235"/>
    </row>
    <row r="251" spans="1:13" ht="18.600000000000001" customHeight="1">
      <c r="A251" s="5"/>
      <c r="C251" s="515" t="s">
        <v>422</v>
      </c>
      <c r="D251" s="515"/>
      <c r="E251" s="171"/>
      <c r="F251" s="171"/>
      <c r="G251" s="171"/>
      <c r="H251" s="235" t="s">
        <v>612</v>
      </c>
      <c r="I251" s="235" t="s">
        <v>612</v>
      </c>
      <c r="J251" s="235" t="s">
        <v>612</v>
      </c>
      <c r="K251" s="235">
        <v>6.1904761904761907E-2</v>
      </c>
      <c r="L251" s="235">
        <v>6.7022538552787669E-2</v>
      </c>
      <c r="M251" s="235">
        <v>8.2480433473810955E-2</v>
      </c>
    </row>
    <row r="252" spans="1:13" ht="18.600000000000001" customHeight="1">
      <c r="A252" s="5"/>
      <c r="C252" s="608" t="s">
        <v>1202</v>
      </c>
      <c r="D252" s="608"/>
      <c r="E252" s="171"/>
      <c r="F252" s="171"/>
      <c r="G252" s="171"/>
      <c r="H252" s="237" t="s">
        <v>612</v>
      </c>
      <c r="I252" s="237" t="s">
        <v>612</v>
      </c>
      <c r="J252" s="237" t="s">
        <v>612</v>
      </c>
      <c r="K252" s="237">
        <v>8.5106382978723402E-2</v>
      </c>
      <c r="L252" s="237">
        <v>9.2838196286472149E-2</v>
      </c>
      <c r="M252" s="237">
        <v>0.11014492753623188</v>
      </c>
    </row>
    <row r="253" spans="1:13" ht="18.600000000000001" customHeight="1">
      <c r="A253" s="5"/>
      <c r="C253" s="608" t="s">
        <v>1203</v>
      </c>
      <c r="D253" s="608"/>
      <c r="E253" s="171"/>
      <c r="F253" s="171"/>
      <c r="G253" s="171"/>
      <c r="H253" s="237" t="s">
        <v>612</v>
      </c>
      <c r="I253" s="237" t="s">
        <v>612</v>
      </c>
      <c r="J253" s="237" t="s">
        <v>612</v>
      </c>
      <c r="K253" s="237">
        <v>5.181347150259067E-2</v>
      </c>
      <c r="L253" s="237">
        <v>6.4543168482816424E-2</v>
      </c>
      <c r="M253" s="237">
        <v>7.4727120067170444E-2</v>
      </c>
    </row>
    <row r="254" spans="1:13" ht="18.600000000000001" customHeight="1">
      <c r="A254" s="5"/>
      <c r="C254" s="608" t="s">
        <v>1204</v>
      </c>
      <c r="D254" s="608"/>
      <c r="E254" s="171"/>
      <c r="F254" s="171"/>
      <c r="G254" s="171"/>
      <c r="H254" s="237" t="s">
        <v>612</v>
      </c>
      <c r="I254" s="237" t="s">
        <v>612</v>
      </c>
      <c r="J254" s="237" t="s">
        <v>612</v>
      </c>
      <c r="K254" s="237">
        <v>8.0808080808080815E-2</v>
      </c>
      <c r="L254" s="237">
        <v>8.6206896551724137E-3</v>
      </c>
      <c r="M254" s="237">
        <v>0.08</v>
      </c>
    </row>
    <row r="255" spans="1:13" ht="18.600000000000001" customHeight="1">
      <c r="A255" s="5"/>
      <c r="C255" s="104"/>
      <c r="D255" s="104"/>
      <c r="E255" s="104"/>
      <c r="F255" s="104"/>
      <c r="G255" s="104"/>
      <c r="H255" s="237" t="s">
        <v>612</v>
      </c>
      <c r="I255" s="237" t="s">
        <v>612</v>
      </c>
      <c r="J255" s="237" t="s">
        <v>612</v>
      </c>
      <c r="K255" s="237"/>
      <c r="L255" s="237"/>
      <c r="M255" s="237"/>
    </row>
    <row r="256" spans="1:13" ht="18.600000000000001" customHeight="1">
      <c r="A256" s="5"/>
      <c r="C256" s="575" t="s">
        <v>1226</v>
      </c>
      <c r="D256" s="575"/>
      <c r="E256" s="575"/>
      <c r="F256" s="575"/>
      <c r="G256" s="575"/>
      <c r="H256" s="236" t="s">
        <v>612</v>
      </c>
      <c r="I256" s="236" t="s">
        <v>612</v>
      </c>
      <c r="J256" s="236" t="s">
        <v>612</v>
      </c>
      <c r="K256" s="236">
        <v>9.2659446450060162E-2</v>
      </c>
      <c r="L256" s="236">
        <v>9.3023255813953487E-2</v>
      </c>
      <c r="M256" s="236">
        <v>9.3137254901960786E-2</v>
      </c>
    </row>
    <row r="257" spans="1:13" ht="18.600000000000001" customHeight="1">
      <c r="A257" s="5"/>
      <c r="C257" s="515" t="s">
        <v>421</v>
      </c>
      <c r="D257" s="515"/>
      <c r="E257" s="515"/>
      <c r="F257" s="515"/>
      <c r="G257" s="515"/>
      <c r="H257" s="235" t="s">
        <v>612</v>
      </c>
      <c r="I257" s="235" t="s">
        <v>612</v>
      </c>
      <c r="J257" s="235" t="s">
        <v>612</v>
      </c>
      <c r="K257" s="235">
        <v>0.10124610591900311</v>
      </c>
      <c r="L257" s="235">
        <v>0.10207336523125997</v>
      </c>
      <c r="M257" s="235">
        <v>9.0032154340836015E-2</v>
      </c>
    </row>
    <row r="258" spans="1:13" ht="18.600000000000001" customHeight="1">
      <c r="A258" s="5"/>
      <c r="C258" s="608" t="s">
        <v>1202</v>
      </c>
      <c r="D258" s="608"/>
      <c r="E258" s="171"/>
      <c r="F258" s="171"/>
      <c r="G258" s="171"/>
      <c r="H258" s="237" t="s">
        <v>612</v>
      </c>
      <c r="I258" s="237" t="s">
        <v>612</v>
      </c>
      <c r="J258" s="237" t="s">
        <v>612</v>
      </c>
      <c r="K258" s="237">
        <v>0.13207547169811321</v>
      </c>
      <c r="L258" s="237">
        <v>8.6956521739130432E-2</v>
      </c>
      <c r="M258" s="237">
        <v>0.12345679012345678</v>
      </c>
    </row>
    <row r="259" spans="1:13" ht="18.600000000000001" customHeight="1">
      <c r="A259" s="5"/>
      <c r="C259" s="608" t="s">
        <v>1203</v>
      </c>
      <c r="D259" s="608"/>
      <c r="E259" s="171"/>
      <c r="F259" s="171"/>
      <c r="G259" s="171"/>
      <c r="H259" s="237" t="s">
        <v>612</v>
      </c>
      <c r="I259" s="237" t="s">
        <v>612</v>
      </c>
      <c r="J259" s="237" t="s">
        <v>612</v>
      </c>
      <c r="K259" s="237">
        <v>0.11228070175438597</v>
      </c>
      <c r="L259" s="237">
        <v>9.0909090909090912E-2</v>
      </c>
      <c r="M259" s="237">
        <v>6.6225165562913912E-2</v>
      </c>
    </row>
    <row r="260" spans="1:13" ht="18.600000000000001" customHeight="1">
      <c r="A260" s="5"/>
      <c r="C260" s="608" t="s">
        <v>1204</v>
      </c>
      <c r="D260" s="608"/>
      <c r="E260" s="171"/>
      <c r="F260" s="171"/>
      <c r="G260" s="171"/>
      <c r="H260" s="237" t="s">
        <v>612</v>
      </c>
      <c r="I260" s="237" t="s">
        <v>612</v>
      </c>
      <c r="J260" s="237" t="s">
        <v>612</v>
      </c>
      <c r="K260" s="237">
        <v>7.5697211155378488E-2</v>
      </c>
      <c r="L260" s="237">
        <v>0.12048192771084337</v>
      </c>
      <c r="M260" s="237">
        <v>0.10878661087866109</v>
      </c>
    </row>
    <row r="261" spans="1:13" ht="18.600000000000001" customHeight="1">
      <c r="A261" s="5"/>
      <c r="C261" s="219"/>
      <c r="D261" s="171"/>
      <c r="E261" s="171"/>
      <c r="F261" s="171"/>
      <c r="G261" s="171"/>
      <c r="H261" s="235" t="s">
        <v>612</v>
      </c>
      <c r="I261" s="235" t="s">
        <v>612</v>
      </c>
      <c r="J261" s="235" t="s">
        <v>612</v>
      </c>
      <c r="K261" s="235"/>
      <c r="L261" s="235"/>
      <c r="M261" s="235"/>
    </row>
    <row r="262" spans="1:13" ht="18.600000000000001" customHeight="1">
      <c r="A262" s="5"/>
      <c r="C262" s="515" t="s">
        <v>422</v>
      </c>
      <c r="D262" s="515"/>
      <c r="E262" s="171"/>
      <c r="F262" s="171"/>
      <c r="G262" s="171"/>
      <c r="H262" s="235" t="s">
        <v>612</v>
      </c>
      <c r="I262" s="235" t="s">
        <v>612</v>
      </c>
      <c r="J262" s="235" t="s">
        <v>612</v>
      </c>
      <c r="K262" s="235">
        <v>6.3492063492063489E-2</v>
      </c>
      <c r="L262" s="235">
        <v>6.3157894736842107E-2</v>
      </c>
      <c r="M262" s="235">
        <v>0.10309278350515463</v>
      </c>
    </row>
    <row r="263" spans="1:13" ht="18.600000000000001" customHeight="1">
      <c r="A263" s="5"/>
      <c r="C263" s="608" t="s">
        <v>1202</v>
      </c>
      <c r="D263" s="608"/>
      <c r="E263" s="171"/>
      <c r="F263" s="171"/>
      <c r="G263" s="171"/>
      <c r="H263" s="237" t="s">
        <v>612</v>
      </c>
      <c r="I263" s="237" t="s">
        <v>612</v>
      </c>
      <c r="J263" s="237" t="s">
        <v>612</v>
      </c>
      <c r="K263" s="237">
        <v>0.10256410256410256</v>
      </c>
      <c r="L263" s="237">
        <v>6.6666666666666666E-2</v>
      </c>
      <c r="M263" s="237">
        <v>0.1111111111111111</v>
      </c>
    </row>
    <row r="264" spans="1:13" ht="18.600000000000001" customHeight="1">
      <c r="A264" s="5"/>
      <c r="C264" s="608" t="s">
        <v>1203</v>
      </c>
      <c r="D264" s="608"/>
      <c r="E264" s="171"/>
      <c r="F264" s="171"/>
      <c r="G264" s="171"/>
      <c r="H264" s="237" t="s">
        <v>612</v>
      </c>
      <c r="I264" s="237" t="s">
        <v>612</v>
      </c>
      <c r="J264" s="237" t="s">
        <v>612</v>
      </c>
      <c r="K264" s="237">
        <v>0.04</v>
      </c>
      <c r="L264" s="237">
        <v>5.5045871559633031E-2</v>
      </c>
      <c r="M264" s="237">
        <v>7.6923076923076927E-2</v>
      </c>
    </row>
    <row r="265" spans="1:13" ht="18.600000000000001" customHeight="1">
      <c r="A265" s="5"/>
      <c r="C265" s="608" t="s">
        <v>1204</v>
      </c>
      <c r="D265" s="608"/>
      <c r="E265" s="171"/>
      <c r="F265" s="171"/>
      <c r="G265" s="171"/>
      <c r="H265" s="237" t="s">
        <v>612</v>
      </c>
      <c r="I265" s="237" t="s">
        <v>612</v>
      </c>
      <c r="J265" s="237" t="s">
        <v>612</v>
      </c>
      <c r="K265" s="237">
        <v>0.08</v>
      </c>
      <c r="L265" s="237">
        <v>7.8431372549019607E-2</v>
      </c>
      <c r="M265" s="237">
        <v>0.16</v>
      </c>
    </row>
    <row r="266" spans="1:13" ht="18.600000000000001" customHeight="1">
      <c r="A266" s="5"/>
      <c r="C266" s="104"/>
      <c r="D266" s="104"/>
      <c r="E266" s="104"/>
      <c r="F266" s="104"/>
      <c r="G266" s="104"/>
      <c r="H266" s="237" t="s">
        <v>612</v>
      </c>
      <c r="I266" s="237" t="s">
        <v>612</v>
      </c>
      <c r="J266" s="237" t="s">
        <v>612</v>
      </c>
      <c r="K266" s="237"/>
      <c r="L266" s="237"/>
      <c r="M266" s="237"/>
    </row>
    <row r="267" spans="1:13" ht="18.600000000000001" customHeight="1">
      <c r="A267" s="5"/>
      <c r="C267" s="575" t="s">
        <v>1227</v>
      </c>
      <c r="D267" s="575"/>
      <c r="E267" s="575"/>
      <c r="F267" s="575"/>
      <c r="G267" s="575"/>
      <c r="H267" s="236" t="s">
        <v>612</v>
      </c>
      <c r="I267" s="236" t="s">
        <v>612</v>
      </c>
      <c r="J267" s="236" t="s">
        <v>612</v>
      </c>
      <c r="K267" s="236">
        <v>7.7380952380952384E-2</v>
      </c>
      <c r="L267" s="236">
        <v>7.8651685393258425E-2</v>
      </c>
      <c r="M267" s="236">
        <v>6.1111111111111109E-2</v>
      </c>
    </row>
    <row r="268" spans="1:13" ht="18.600000000000001" customHeight="1">
      <c r="A268" s="5"/>
      <c r="C268" s="515" t="s">
        <v>421</v>
      </c>
      <c r="D268" s="515"/>
      <c r="E268" s="515"/>
      <c r="F268" s="515"/>
      <c r="G268" s="515"/>
      <c r="H268" s="235" t="s">
        <v>612</v>
      </c>
      <c r="I268" s="235" t="s">
        <v>612</v>
      </c>
      <c r="J268" s="235" t="s">
        <v>612</v>
      </c>
      <c r="K268" s="235">
        <v>0.10256410256410256</v>
      </c>
      <c r="L268" s="235">
        <v>7.9365079365079361E-2</v>
      </c>
      <c r="M268" s="235">
        <v>6.9230769230769235E-2</v>
      </c>
    </row>
    <row r="269" spans="1:13" ht="18.600000000000001" customHeight="1">
      <c r="A269" s="5"/>
      <c r="C269" s="608" t="s">
        <v>1202</v>
      </c>
      <c r="D269" s="608"/>
      <c r="E269" s="171"/>
      <c r="F269" s="171"/>
      <c r="G269" s="171"/>
      <c r="H269" s="237" t="s">
        <v>612</v>
      </c>
      <c r="I269" s="237" t="s">
        <v>612</v>
      </c>
      <c r="J269" s="237" t="s">
        <v>612</v>
      </c>
      <c r="K269" s="237">
        <v>0.2</v>
      </c>
      <c r="L269" s="237">
        <v>4.7619047619047616E-2</v>
      </c>
      <c r="M269" s="237">
        <v>0.125</v>
      </c>
    </row>
    <row r="270" spans="1:13" ht="18.600000000000001" customHeight="1">
      <c r="A270" s="5"/>
      <c r="C270" s="608" t="s">
        <v>1203</v>
      </c>
      <c r="D270" s="608"/>
      <c r="E270" s="171"/>
      <c r="F270" s="171"/>
      <c r="G270" s="171"/>
      <c r="H270" s="237" t="s">
        <v>612</v>
      </c>
      <c r="I270" s="237" t="s">
        <v>612</v>
      </c>
      <c r="J270" s="237" t="s">
        <v>612</v>
      </c>
      <c r="K270" s="237">
        <v>6.4516129032258063E-2</v>
      </c>
      <c r="L270" s="237">
        <v>0.12698412698412698</v>
      </c>
      <c r="M270" s="237">
        <v>4.4117647058823532E-2</v>
      </c>
    </row>
    <row r="271" spans="1:13" ht="18.600000000000001" customHeight="1">
      <c r="A271" s="5"/>
      <c r="C271" s="608" t="s">
        <v>1204</v>
      </c>
      <c r="D271" s="608"/>
      <c r="E271" s="171"/>
      <c r="F271" s="171"/>
      <c r="G271" s="171"/>
      <c r="H271" s="237" t="s">
        <v>612</v>
      </c>
      <c r="I271" s="237" t="s">
        <v>612</v>
      </c>
      <c r="J271" s="237" t="s">
        <v>612</v>
      </c>
      <c r="K271" s="237">
        <v>0.125</v>
      </c>
      <c r="L271" s="237">
        <v>2.3809523809523808E-2</v>
      </c>
      <c r="M271" s="237">
        <v>7.8947368421052627E-2</v>
      </c>
    </row>
    <row r="272" spans="1:13" ht="18.600000000000001" customHeight="1">
      <c r="A272" s="5"/>
      <c r="C272" s="219"/>
      <c r="D272" s="171"/>
      <c r="E272" s="171"/>
      <c r="F272" s="171"/>
      <c r="G272" s="171"/>
      <c r="H272" s="235" t="s">
        <v>612</v>
      </c>
      <c r="I272" s="235" t="s">
        <v>612</v>
      </c>
      <c r="J272" s="235" t="s">
        <v>612</v>
      </c>
      <c r="K272" s="235"/>
      <c r="L272" s="235"/>
      <c r="M272" s="235"/>
    </row>
    <row r="273" spans="1:13" ht="18.600000000000001" customHeight="1">
      <c r="A273" s="5"/>
      <c r="C273" s="515" t="s">
        <v>422</v>
      </c>
      <c r="D273" s="515"/>
      <c r="E273" s="171"/>
      <c r="F273" s="171"/>
      <c r="G273" s="171"/>
      <c r="H273" s="235" t="s">
        <v>612</v>
      </c>
      <c r="I273" s="235" t="s">
        <v>612</v>
      </c>
      <c r="J273" s="235" t="s">
        <v>612</v>
      </c>
      <c r="K273" s="235">
        <v>1.9607843137254902E-2</v>
      </c>
      <c r="L273" s="235">
        <v>7.6923076923076927E-2</v>
      </c>
      <c r="M273" s="235">
        <v>0.04</v>
      </c>
    </row>
    <row r="274" spans="1:13" ht="18.600000000000001" customHeight="1">
      <c r="A274" s="5"/>
      <c r="C274" s="608" t="s">
        <v>1202</v>
      </c>
      <c r="D274" s="608"/>
      <c r="E274" s="171"/>
      <c r="F274" s="171"/>
      <c r="G274" s="171"/>
      <c r="H274" s="237" t="s">
        <v>612</v>
      </c>
      <c r="I274" s="237" t="s">
        <v>612</v>
      </c>
      <c r="J274" s="237" t="s">
        <v>612</v>
      </c>
      <c r="K274" s="237">
        <v>0</v>
      </c>
      <c r="L274" s="237">
        <v>0.125</v>
      </c>
      <c r="M274" s="237">
        <v>0</v>
      </c>
    </row>
    <row r="275" spans="1:13" ht="18.600000000000001" customHeight="1">
      <c r="A275" s="5"/>
      <c r="C275" s="608" t="s">
        <v>1203</v>
      </c>
      <c r="D275" s="608"/>
      <c r="E275" s="171"/>
      <c r="F275" s="171"/>
      <c r="G275" s="171"/>
      <c r="H275" s="237" t="s">
        <v>612</v>
      </c>
      <c r="I275" s="237" t="s">
        <v>612</v>
      </c>
      <c r="J275" s="237" t="s">
        <v>612</v>
      </c>
      <c r="K275" s="237">
        <v>3.5714285714285712E-2</v>
      </c>
      <c r="L275" s="237">
        <v>0.10714285714285714</v>
      </c>
      <c r="M275" s="237">
        <v>7.1428571428571425E-2</v>
      </c>
    </row>
    <row r="276" spans="1:13" ht="18.600000000000001" customHeight="1">
      <c r="A276" s="5"/>
      <c r="C276" s="608" t="s">
        <v>1204</v>
      </c>
      <c r="D276" s="608"/>
      <c r="E276" s="171"/>
      <c r="F276" s="171"/>
      <c r="G276" s="171"/>
      <c r="H276" s="237" t="s">
        <v>612</v>
      </c>
      <c r="I276" s="237" t="s">
        <v>612</v>
      </c>
      <c r="J276" s="237" t="s">
        <v>612</v>
      </c>
      <c r="K276" s="237">
        <v>0</v>
      </c>
      <c r="L276" s="237">
        <v>0</v>
      </c>
      <c r="M276" s="237">
        <v>0</v>
      </c>
    </row>
    <row r="277" spans="1:13" ht="18.600000000000001" customHeight="1">
      <c r="A277" s="5"/>
      <c r="C277" s="104"/>
      <c r="D277" s="104"/>
      <c r="E277" s="104"/>
      <c r="F277" s="104"/>
      <c r="G277" s="104"/>
      <c r="H277" s="237" t="s">
        <v>612</v>
      </c>
      <c r="I277" s="237" t="s">
        <v>612</v>
      </c>
      <c r="J277" s="237" t="s">
        <v>612</v>
      </c>
      <c r="K277" s="237"/>
      <c r="L277" s="237"/>
      <c r="M277" s="237"/>
    </row>
    <row r="278" spans="1:13" ht="18.600000000000001" customHeight="1">
      <c r="A278" s="5"/>
      <c r="C278" s="575" t="s">
        <v>1228</v>
      </c>
      <c r="D278" s="575"/>
      <c r="E278" s="575"/>
      <c r="F278" s="575"/>
      <c r="G278" s="575"/>
      <c r="H278" s="236" t="s">
        <v>612</v>
      </c>
      <c r="I278" s="236" t="s">
        <v>612</v>
      </c>
      <c r="J278" s="236" t="s">
        <v>612</v>
      </c>
      <c r="K278" s="236">
        <v>6.749740394600208E-2</v>
      </c>
      <c r="L278" s="236">
        <v>0.10737527114967461</v>
      </c>
      <c r="M278" s="236">
        <v>0.11595866819747416</v>
      </c>
    </row>
    <row r="279" spans="1:13" ht="18.600000000000001" customHeight="1">
      <c r="A279" s="5"/>
      <c r="C279" s="515" t="s">
        <v>421</v>
      </c>
      <c r="D279" s="515"/>
      <c r="E279" s="515"/>
      <c r="F279" s="515"/>
      <c r="G279" s="515"/>
      <c r="H279" s="235" t="s">
        <v>612</v>
      </c>
      <c r="I279" s="235" t="s">
        <v>612</v>
      </c>
      <c r="J279" s="235" t="s">
        <v>612</v>
      </c>
      <c r="K279" s="235">
        <v>5.510752688172043E-2</v>
      </c>
      <c r="L279" s="235">
        <v>0.10451977401129943</v>
      </c>
      <c r="M279" s="235">
        <v>0.10960960960960961</v>
      </c>
    </row>
    <row r="280" spans="1:13" ht="18.600000000000001" customHeight="1">
      <c r="A280" s="5"/>
      <c r="C280" s="608" t="s">
        <v>1202</v>
      </c>
      <c r="D280" s="608"/>
      <c r="E280" s="171"/>
      <c r="F280" s="171"/>
      <c r="G280" s="171"/>
      <c r="H280" s="237" t="s">
        <v>612</v>
      </c>
      <c r="I280" s="237" t="s">
        <v>612</v>
      </c>
      <c r="J280" s="237" t="s">
        <v>612</v>
      </c>
      <c r="K280" s="237">
        <v>8.0291970802919707E-2</v>
      </c>
      <c r="L280" s="237">
        <v>9.90990990990991E-2</v>
      </c>
      <c r="M280" s="237">
        <v>0.189873417721519</v>
      </c>
    </row>
    <row r="281" spans="1:13" ht="18.600000000000001" customHeight="1">
      <c r="A281" s="5"/>
      <c r="C281" s="608" t="s">
        <v>1203</v>
      </c>
      <c r="D281" s="608"/>
      <c r="E281" s="171"/>
      <c r="F281" s="171"/>
      <c r="G281" s="171"/>
      <c r="H281" s="237" t="s">
        <v>612</v>
      </c>
      <c r="I281" s="237" t="s">
        <v>612</v>
      </c>
      <c r="J281" s="237" t="s">
        <v>612</v>
      </c>
      <c r="K281" s="237">
        <v>5.1181102362204724E-2</v>
      </c>
      <c r="L281" s="237">
        <v>0.10816326530612246</v>
      </c>
      <c r="M281" s="237">
        <v>6.9958847736625515E-2</v>
      </c>
    </row>
    <row r="282" spans="1:13" ht="18.600000000000001" customHeight="1">
      <c r="A282" s="5"/>
      <c r="C282" s="608" t="s">
        <v>1204</v>
      </c>
      <c r="D282" s="608"/>
      <c r="E282" s="171"/>
      <c r="F282" s="171"/>
      <c r="G282" s="171"/>
      <c r="H282" s="237" t="s">
        <v>612</v>
      </c>
      <c r="I282" s="237" t="s">
        <v>612</v>
      </c>
      <c r="J282" s="237" t="s">
        <v>612</v>
      </c>
      <c r="K282" s="237">
        <v>4.0404040404040407E-2</v>
      </c>
      <c r="L282" s="237">
        <v>9.3457943925233641E-2</v>
      </c>
      <c r="M282" s="237">
        <v>0.23762376237623761</v>
      </c>
    </row>
    <row r="283" spans="1:13" ht="18.600000000000001" customHeight="1">
      <c r="A283" s="5"/>
      <c r="C283" s="219"/>
      <c r="D283" s="171"/>
      <c r="E283" s="171"/>
      <c r="F283" s="171"/>
      <c r="G283" s="171"/>
      <c r="H283" s="235" t="s">
        <v>612</v>
      </c>
      <c r="I283" s="235" t="s">
        <v>612</v>
      </c>
      <c r="J283" s="235" t="s">
        <v>612</v>
      </c>
      <c r="K283" s="235"/>
      <c r="L283" s="235"/>
      <c r="M283" s="235"/>
    </row>
    <row r="284" spans="1:13" ht="18.600000000000001" customHeight="1">
      <c r="A284" s="5"/>
      <c r="C284" s="515" t="s">
        <v>422</v>
      </c>
      <c r="D284" s="515"/>
      <c r="E284" s="171"/>
      <c r="F284" s="171"/>
      <c r="G284" s="171"/>
      <c r="H284" s="235" t="s">
        <v>612</v>
      </c>
      <c r="I284" s="235" t="s">
        <v>612</v>
      </c>
      <c r="J284" s="235" t="s">
        <v>612</v>
      </c>
      <c r="K284" s="235">
        <v>0.1095890410958904</v>
      </c>
      <c r="L284" s="235">
        <v>0.11682242990654206</v>
      </c>
      <c r="M284" s="235">
        <v>0.13658536585365855</v>
      </c>
    </row>
    <row r="285" spans="1:13" ht="18.600000000000001" customHeight="1">
      <c r="A285" s="5"/>
      <c r="C285" s="608" t="s">
        <v>1202</v>
      </c>
      <c r="D285" s="608"/>
      <c r="E285" s="171"/>
      <c r="F285" s="171"/>
      <c r="G285" s="171"/>
      <c r="H285" s="237" t="s">
        <v>612</v>
      </c>
      <c r="I285" s="237" t="s">
        <v>612</v>
      </c>
      <c r="J285" s="237" t="s">
        <v>612</v>
      </c>
      <c r="K285" s="237">
        <v>8.5365853658536592E-2</v>
      </c>
      <c r="L285" s="237">
        <v>0.10810810810810811</v>
      </c>
      <c r="M285" s="237">
        <v>0.18032786885245902</v>
      </c>
    </row>
    <row r="286" spans="1:13" ht="18.600000000000001" customHeight="1">
      <c r="A286" s="5"/>
      <c r="C286" s="608" t="s">
        <v>1203</v>
      </c>
      <c r="D286" s="608"/>
      <c r="E286" s="171"/>
      <c r="F286" s="171"/>
      <c r="G286" s="171"/>
      <c r="H286" s="237" t="s">
        <v>612</v>
      </c>
      <c r="I286" s="237" t="s">
        <v>612</v>
      </c>
      <c r="J286" s="237" t="s">
        <v>612</v>
      </c>
      <c r="K286" s="237">
        <v>0.12878787878787878</v>
      </c>
      <c r="L286" s="237">
        <v>0.12781954887218044</v>
      </c>
      <c r="M286" s="237">
        <v>0.12408759124087591</v>
      </c>
    </row>
    <row r="287" spans="1:13" ht="18.600000000000001" customHeight="1">
      <c r="A287" s="5"/>
      <c r="C287" s="608" t="s">
        <v>1204</v>
      </c>
      <c r="D287" s="608"/>
      <c r="E287" s="171"/>
      <c r="F287" s="171"/>
      <c r="G287" s="171"/>
      <c r="H287" s="237" t="s">
        <v>612</v>
      </c>
      <c r="I287" s="237" t="s">
        <v>612</v>
      </c>
      <c r="J287" s="237" t="s">
        <v>612</v>
      </c>
      <c r="K287" s="237">
        <v>0</v>
      </c>
      <c r="L287" s="237">
        <v>0</v>
      </c>
      <c r="M287" s="237">
        <v>0</v>
      </c>
    </row>
    <row r="288" spans="1:13" ht="18.600000000000001" customHeight="1">
      <c r="A288" s="5"/>
      <c r="C288" s="104"/>
      <c r="D288" s="104"/>
      <c r="E288" s="104"/>
      <c r="F288" s="104"/>
      <c r="G288" s="104"/>
      <c r="H288" s="235" t="s">
        <v>612</v>
      </c>
      <c r="I288" s="235" t="s">
        <v>612</v>
      </c>
      <c r="J288" s="235" t="s">
        <v>612</v>
      </c>
      <c r="K288" s="235"/>
      <c r="L288" s="235"/>
      <c r="M288" s="235"/>
    </row>
    <row r="289" spans="1:13" ht="18.600000000000001" customHeight="1">
      <c r="A289" s="5"/>
      <c r="C289" s="575" t="s">
        <v>1229</v>
      </c>
      <c r="D289" s="575"/>
      <c r="E289" s="575"/>
      <c r="F289" s="575"/>
      <c r="G289" s="575"/>
      <c r="H289" s="236" t="s">
        <v>612</v>
      </c>
      <c r="I289" s="236" t="s">
        <v>612</v>
      </c>
      <c r="J289" s="236" t="s">
        <v>612</v>
      </c>
      <c r="K289" s="236">
        <v>0.15023474178403756</v>
      </c>
      <c r="L289" s="236">
        <v>0.17596566523605151</v>
      </c>
      <c r="M289" s="236">
        <v>0.13392857142857142</v>
      </c>
    </row>
    <row r="290" spans="1:13" ht="18.600000000000001" customHeight="1">
      <c r="A290" s="5"/>
      <c r="C290" s="515" t="s">
        <v>421</v>
      </c>
      <c r="D290" s="515"/>
      <c r="E290" s="515"/>
      <c r="F290" s="515"/>
      <c r="G290" s="515"/>
      <c r="H290" s="235" t="s">
        <v>612</v>
      </c>
      <c r="I290" s="235" t="s">
        <v>612</v>
      </c>
      <c r="J290" s="235" t="s">
        <v>612</v>
      </c>
      <c r="K290" s="235">
        <v>0.15929203539823009</v>
      </c>
      <c r="L290" s="235">
        <v>0.17699115044247787</v>
      </c>
      <c r="M290" s="235">
        <v>0.12727272727272726</v>
      </c>
    </row>
    <row r="291" spans="1:13" ht="18.600000000000001" customHeight="1">
      <c r="A291" s="5"/>
      <c r="C291" s="608" t="s">
        <v>1202</v>
      </c>
      <c r="D291" s="608"/>
      <c r="E291" s="171"/>
      <c r="F291" s="171"/>
      <c r="G291" s="171"/>
      <c r="H291" s="237" t="s">
        <v>612</v>
      </c>
      <c r="I291" s="237" t="s">
        <v>612</v>
      </c>
      <c r="J291" s="237" t="s">
        <v>612</v>
      </c>
      <c r="K291" s="237">
        <v>0.1</v>
      </c>
      <c r="L291" s="237">
        <v>5.5555555555555552E-2</v>
      </c>
      <c r="M291" s="237">
        <v>7.1428571428571425E-2</v>
      </c>
    </row>
    <row r="292" spans="1:13" ht="18.600000000000001" customHeight="1">
      <c r="A292" s="5"/>
      <c r="C292" s="608" t="s">
        <v>1203</v>
      </c>
      <c r="D292" s="608"/>
      <c r="E292" s="171"/>
      <c r="F292" s="171"/>
      <c r="G292" s="171"/>
      <c r="H292" s="237" t="s">
        <v>612</v>
      </c>
      <c r="I292" s="237" t="s">
        <v>612</v>
      </c>
      <c r="J292" s="237" t="s">
        <v>612</v>
      </c>
      <c r="K292" s="237">
        <v>0.16</v>
      </c>
      <c r="L292" s="237">
        <v>0.1875</v>
      </c>
      <c r="M292" s="237">
        <v>0.14814814814814814</v>
      </c>
    </row>
    <row r="293" spans="1:13" ht="18.600000000000001" customHeight="1">
      <c r="A293" s="5"/>
      <c r="C293" s="608" t="s">
        <v>1204</v>
      </c>
      <c r="D293" s="608"/>
      <c r="E293" s="171"/>
      <c r="F293" s="171"/>
      <c r="G293" s="171"/>
      <c r="H293" s="237" t="s">
        <v>612</v>
      </c>
      <c r="I293" s="237" t="s">
        <v>612</v>
      </c>
      <c r="J293" s="237" t="s">
        <v>612</v>
      </c>
      <c r="K293" s="237">
        <v>0.22222222222222221</v>
      </c>
      <c r="L293" s="237">
        <v>0.26666666666666666</v>
      </c>
      <c r="M293" s="237">
        <v>6.6666666666666666E-2</v>
      </c>
    </row>
    <row r="294" spans="1:13" ht="18.600000000000001" customHeight="1">
      <c r="A294" s="5"/>
      <c r="C294" s="219"/>
      <c r="D294" s="171"/>
      <c r="E294" s="171"/>
      <c r="F294" s="171"/>
      <c r="G294" s="171"/>
      <c r="H294" s="235" t="s">
        <v>612</v>
      </c>
      <c r="I294" s="235" t="s">
        <v>612</v>
      </c>
      <c r="J294" s="235" t="s">
        <v>612</v>
      </c>
      <c r="K294" s="235"/>
      <c r="L294" s="235"/>
      <c r="M294" s="235"/>
    </row>
    <row r="295" spans="1:13" ht="18.600000000000001" customHeight="1">
      <c r="A295" s="5"/>
      <c r="C295" s="515" t="s">
        <v>422</v>
      </c>
      <c r="D295" s="515"/>
      <c r="E295" s="171"/>
      <c r="F295" s="171"/>
      <c r="G295" s="171"/>
      <c r="H295" s="235" t="s">
        <v>612</v>
      </c>
      <c r="I295" s="235" t="s">
        <v>612</v>
      </c>
      <c r="J295" s="235" t="s">
        <v>612</v>
      </c>
      <c r="K295" s="235">
        <v>0.14000000000000001</v>
      </c>
      <c r="L295" s="235">
        <v>0.17499999999999999</v>
      </c>
      <c r="M295" s="235">
        <v>0.14035087719298245</v>
      </c>
    </row>
    <row r="296" spans="1:13" ht="18.600000000000001" customHeight="1">
      <c r="A296" s="5"/>
      <c r="C296" s="608" t="s">
        <v>1202</v>
      </c>
      <c r="D296" s="608"/>
      <c r="E296" s="171"/>
      <c r="F296" s="171"/>
      <c r="G296" s="171"/>
      <c r="H296" s="237" t="s">
        <v>612</v>
      </c>
      <c r="I296" s="237" t="s">
        <v>612</v>
      </c>
      <c r="J296" s="237" t="s">
        <v>612</v>
      </c>
      <c r="K296" s="237">
        <v>0.2</v>
      </c>
      <c r="L296" s="237">
        <v>0.31818181818181818</v>
      </c>
      <c r="M296" s="237">
        <v>0.16666666666666666</v>
      </c>
    </row>
    <row r="297" spans="1:13" ht="18.600000000000001" customHeight="1">
      <c r="A297" s="5"/>
      <c r="C297" s="608" t="s">
        <v>1203</v>
      </c>
      <c r="D297" s="608"/>
      <c r="E297" s="171"/>
      <c r="F297" s="171"/>
      <c r="G297" s="171"/>
      <c r="H297" s="237" t="s">
        <v>612</v>
      </c>
      <c r="I297" s="237" t="s">
        <v>612</v>
      </c>
      <c r="J297" s="237" t="s">
        <v>612</v>
      </c>
      <c r="K297" s="237">
        <v>0.12820512820512819</v>
      </c>
      <c r="L297" s="237">
        <v>0.14893617021276595</v>
      </c>
      <c r="M297" s="237">
        <v>0.14606741573033707</v>
      </c>
    </row>
    <row r="298" spans="1:13" ht="18.600000000000001" customHeight="1">
      <c r="A298" s="5"/>
      <c r="C298" s="608" t="s">
        <v>1204</v>
      </c>
      <c r="D298" s="608"/>
      <c r="E298" s="171"/>
      <c r="F298" s="171"/>
      <c r="G298" s="171"/>
      <c r="H298" s="237" t="s">
        <v>612</v>
      </c>
      <c r="I298" s="237" t="s">
        <v>612</v>
      </c>
      <c r="J298" s="237" t="s">
        <v>612</v>
      </c>
      <c r="K298" s="237">
        <v>0</v>
      </c>
      <c r="L298" s="237">
        <v>0</v>
      </c>
      <c r="M298" s="237">
        <v>0</v>
      </c>
    </row>
    <row r="299" spans="1:13" ht="18.600000000000001" customHeight="1">
      <c r="A299" s="5"/>
      <c r="C299" s="104"/>
      <c r="D299" s="104"/>
      <c r="E299" s="104"/>
      <c r="F299" s="104"/>
      <c r="G299" s="104"/>
      <c r="H299" s="104"/>
      <c r="I299" s="104"/>
      <c r="J299" s="104"/>
      <c r="K299" s="104"/>
      <c r="L299" s="104"/>
      <c r="M299" s="104"/>
    </row>
    <row r="300" spans="1:13" ht="18.600000000000001" customHeight="1">
      <c r="A300" s="5"/>
      <c r="C300" s="575" t="s">
        <v>1230</v>
      </c>
      <c r="D300" s="575"/>
      <c r="E300" s="575"/>
      <c r="F300" s="575"/>
      <c r="G300" s="575"/>
      <c r="H300" s="166">
        <v>201</v>
      </c>
      <c r="I300" s="166">
        <v>197</v>
      </c>
      <c r="J300" s="166">
        <v>295</v>
      </c>
      <c r="K300" s="166">
        <v>351</v>
      </c>
      <c r="L300" s="166">
        <f>L301+L306</f>
        <v>330</v>
      </c>
      <c r="M300" s="166">
        <v>321</v>
      </c>
    </row>
    <row r="301" spans="1:13" ht="18.600000000000001" customHeight="1">
      <c r="A301" s="5"/>
      <c r="C301" s="515" t="s">
        <v>421</v>
      </c>
      <c r="D301" s="515"/>
      <c r="E301" s="515"/>
      <c r="F301" s="515"/>
      <c r="G301" s="515"/>
      <c r="H301" s="132">
        <v>130</v>
      </c>
      <c r="I301" s="132">
        <v>120</v>
      </c>
      <c r="J301" s="132">
        <v>206</v>
      </c>
      <c r="K301" s="132">
        <v>247</v>
      </c>
      <c r="L301" s="132">
        <f>SUM(L302:L304)</f>
        <v>226</v>
      </c>
      <c r="M301" s="132">
        <v>214</v>
      </c>
    </row>
    <row r="302" spans="1:13" ht="18.600000000000001" customHeight="1">
      <c r="A302" s="5"/>
      <c r="C302" s="608" t="s">
        <v>1202</v>
      </c>
      <c r="D302" s="608"/>
      <c r="E302" s="171"/>
      <c r="F302" s="171"/>
      <c r="G302" s="171"/>
      <c r="H302" s="224">
        <v>34</v>
      </c>
      <c r="I302" s="224">
        <v>32</v>
      </c>
      <c r="J302" s="224">
        <v>58</v>
      </c>
      <c r="K302" s="224">
        <v>57</v>
      </c>
      <c r="L302" s="224">
        <v>42</v>
      </c>
      <c r="M302" s="224">
        <v>38</v>
      </c>
    </row>
    <row r="303" spans="1:13" ht="18.600000000000001" customHeight="1">
      <c r="A303" s="5"/>
      <c r="C303" s="608" t="s">
        <v>1203</v>
      </c>
      <c r="D303" s="608"/>
      <c r="E303" s="171"/>
      <c r="F303" s="171"/>
      <c r="G303" s="171"/>
      <c r="H303" s="224">
        <v>75</v>
      </c>
      <c r="I303" s="224">
        <v>63</v>
      </c>
      <c r="J303" s="224">
        <v>121</v>
      </c>
      <c r="K303" s="224">
        <v>159</v>
      </c>
      <c r="L303" s="224">
        <v>155</v>
      </c>
      <c r="M303" s="224">
        <v>140</v>
      </c>
    </row>
    <row r="304" spans="1:13" ht="18.600000000000001" customHeight="1">
      <c r="A304" s="5"/>
      <c r="C304" s="608" t="s">
        <v>1204</v>
      </c>
      <c r="D304" s="608"/>
      <c r="E304" s="171"/>
      <c r="F304" s="171"/>
      <c r="G304" s="171"/>
      <c r="H304" s="224">
        <v>21</v>
      </c>
      <c r="I304" s="224">
        <v>23</v>
      </c>
      <c r="J304" s="224">
        <v>32</v>
      </c>
      <c r="K304" s="224">
        <v>31</v>
      </c>
      <c r="L304" s="224">
        <v>29</v>
      </c>
      <c r="M304" s="224">
        <v>36</v>
      </c>
    </row>
    <row r="305" spans="1:13" ht="18.600000000000001" customHeight="1">
      <c r="A305" s="5"/>
      <c r="C305" s="219"/>
      <c r="D305" s="171"/>
      <c r="E305" s="171"/>
      <c r="F305" s="171"/>
      <c r="G305" s="171"/>
      <c r="H305" s="132"/>
      <c r="I305" s="132"/>
      <c r="J305" s="132"/>
      <c r="K305" s="132"/>
      <c r="L305" s="132"/>
      <c r="M305" s="132"/>
    </row>
    <row r="306" spans="1:13" ht="18.600000000000001" customHeight="1">
      <c r="A306" s="5"/>
      <c r="C306" s="515" t="s">
        <v>422</v>
      </c>
      <c r="D306" s="515"/>
      <c r="E306" s="171"/>
      <c r="F306" s="171"/>
      <c r="G306" s="171"/>
      <c r="H306" s="132">
        <v>71</v>
      </c>
      <c r="I306" s="132">
        <v>77</v>
      </c>
      <c r="J306" s="132">
        <v>89</v>
      </c>
      <c r="K306" s="132">
        <v>104</v>
      </c>
      <c r="L306" s="132">
        <f>SUM(L307:L309)</f>
        <v>104</v>
      </c>
      <c r="M306" s="132">
        <v>107</v>
      </c>
    </row>
    <row r="307" spans="1:13" ht="18.600000000000001" customHeight="1">
      <c r="A307" s="5"/>
      <c r="C307" s="608" t="s">
        <v>1202</v>
      </c>
      <c r="D307" s="608"/>
      <c r="E307" s="171"/>
      <c r="F307" s="171"/>
      <c r="G307" s="171"/>
      <c r="H307" s="224">
        <v>24</v>
      </c>
      <c r="I307" s="224">
        <v>23</v>
      </c>
      <c r="J307" s="224">
        <v>32</v>
      </c>
      <c r="K307" s="224">
        <v>39</v>
      </c>
      <c r="L307" s="224">
        <v>37</v>
      </c>
      <c r="M307" s="224">
        <v>34</v>
      </c>
    </row>
    <row r="308" spans="1:13" ht="18.600000000000001" customHeight="1">
      <c r="A308" s="5"/>
      <c r="C308" s="608" t="s">
        <v>1203</v>
      </c>
      <c r="D308" s="608"/>
      <c r="E308" s="171"/>
      <c r="F308" s="171"/>
      <c r="G308" s="171"/>
      <c r="H308" s="224">
        <v>42</v>
      </c>
      <c r="I308" s="224">
        <v>46</v>
      </c>
      <c r="J308" s="224">
        <v>54</v>
      </c>
      <c r="K308" s="224">
        <v>63</v>
      </c>
      <c r="L308" s="224">
        <v>64</v>
      </c>
      <c r="M308" s="224">
        <v>66</v>
      </c>
    </row>
    <row r="309" spans="1:13" ht="18.600000000000001" customHeight="1">
      <c r="A309" s="5"/>
      <c r="C309" s="608" t="s">
        <v>1204</v>
      </c>
      <c r="D309" s="608"/>
      <c r="E309" s="171"/>
      <c r="F309" s="171"/>
      <c r="G309" s="171"/>
      <c r="H309" s="224">
        <v>5</v>
      </c>
      <c r="I309" s="224">
        <v>8</v>
      </c>
      <c r="J309" s="224">
        <v>3</v>
      </c>
      <c r="K309" s="224">
        <v>2</v>
      </c>
      <c r="L309" s="224">
        <v>3</v>
      </c>
      <c r="M309" s="224">
        <v>7</v>
      </c>
    </row>
    <row r="310" spans="1:13" ht="18.600000000000001" customHeight="1">
      <c r="A310" s="5"/>
      <c r="C310" s="104"/>
      <c r="D310" s="104"/>
      <c r="E310" s="104"/>
      <c r="F310" s="104"/>
      <c r="G310" s="104"/>
      <c r="H310" s="140"/>
      <c r="I310" s="140"/>
      <c r="J310" s="140"/>
      <c r="K310" s="140"/>
      <c r="L310" s="140"/>
      <c r="M310" s="140"/>
    </row>
    <row r="311" spans="1:13" ht="18.600000000000001" customHeight="1">
      <c r="A311" s="5"/>
      <c r="C311" s="575" t="s">
        <v>1231</v>
      </c>
      <c r="D311" s="575"/>
      <c r="E311" s="575"/>
      <c r="F311" s="575"/>
      <c r="G311" s="575"/>
      <c r="H311" s="166">
        <v>100</v>
      </c>
      <c r="I311" s="166">
        <v>103</v>
      </c>
      <c r="J311" s="166">
        <v>167</v>
      </c>
      <c r="K311" s="166">
        <v>208</v>
      </c>
      <c r="L311" s="166">
        <f>L312+L317</f>
        <v>193</v>
      </c>
      <c r="M311" s="166">
        <v>202</v>
      </c>
    </row>
    <row r="312" spans="1:13" ht="18.600000000000001" customHeight="1">
      <c r="A312" s="5"/>
      <c r="C312" s="515" t="s">
        <v>421</v>
      </c>
      <c r="D312" s="515"/>
      <c r="E312" s="515"/>
      <c r="F312" s="515"/>
      <c r="G312" s="515"/>
      <c r="H312" s="140">
        <v>61</v>
      </c>
      <c r="I312" s="132">
        <v>57</v>
      </c>
      <c r="J312" s="132">
        <v>108</v>
      </c>
      <c r="K312" s="132">
        <v>142</v>
      </c>
      <c r="L312" s="132">
        <f>SUM(L313:L315)</f>
        <v>131</v>
      </c>
      <c r="M312" s="132">
        <v>132</v>
      </c>
    </row>
    <row r="313" spans="1:13" ht="18.600000000000001" customHeight="1">
      <c r="A313" s="5"/>
      <c r="C313" s="608" t="s">
        <v>1202</v>
      </c>
      <c r="D313" s="608"/>
      <c r="E313" s="171"/>
      <c r="F313" s="171"/>
      <c r="G313" s="171"/>
      <c r="H313" s="225">
        <v>21</v>
      </c>
      <c r="I313" s="225">
        <v>18</v>
      </c>
      <c r="J313" s="225">
        <v>34</v>
      </c>
      <c r="K313" s="225">
        <v>32</v>
      </c>
      <c r="L313" s="225">
        <v>27</v>
      </c>
      <c r="M313" s="225">
        <v>25</v>
      </c>
    </row>
    <row r="314" spans="1:13" ht="18.600000000000001" customHeight="1">
      <c r="A314" s="5"/>
      <c r="C314" s="608" t="s">
        <v>1203</v>
      </c>
      <c r="D314" s="608"/>
      <c r="E314" s="171"/>
      <c r="F314" s="171"/>
      <c r="G314" s="171"/>
      <c r="H314" s="225">
        <v>40</v>
      </c>
      <c r="I314" s="225">
        <v>39</v>
      </c>
      <c r="J314" s="225">
        <v>71</v>
      </c>
      <c r="K314" s="225">
        <v>102</v>
      </c>
      <c r="L314" s="225">
        <v>101</v>
      </c>
      <c r="M314" s="225">
        <v>105</v>
      </c>
    </row>
    <row r="315" spans="1:13" ht="18.600000000000001" customHeight="1">
      <c r="A315" s="5"/>
      <c r="C315" s="608" t="s">
        <v>1204</v>
      </c>
      <c r="D315" s="608"/>
      <c r="E315" s="171"/>
      <c r="F315" s="171"/>
      <c r="G315" s="171"/>
      <c r="H315" s="225">
        <v>0</v>
      </c>
      <c r="I315" s="225">
        <v>0</v>
      </c>
      <c r="J315" s="225">
        <v>3</v>
      </c>
      <c r="K315" s="225">
        <v>8</v>
      </c>
      <c r="L315" s="225">
        <v>3</v>
      </c>
      <c r="M315" s="225">
        <v>2</v>
      </c>
    </row>
    <row r="316" spans="1:13" ht="18.600000000000001" customHeight="1">
      <c r="A316" s="5"/>
      <c r="C316" s="219"/>
      <c r="D316" s="171"/>
      <c r="E316" s="171"/>
      <c r="F316" s="171"/>
      <c r="G316" s="171"/>
      <c r="H316" s="140"/>
      <c r="I316" s="140"/>
      <c r="J316" s="140"/>
      <c r="K316" s="140"/>
      <c r="L316" s="140"/>
      <c r="M316" s="140"/>
    </row>
    <row r="317" spans="1:13" ht="18.600000000000001" customHeight="1">
      <c r="A317" s="5"/>
      <c r="C317" s="515" t="s">
        <v>422</v>
      </c>
      <c r="D317" s="515"/>
      <c r="E317" s="171"/>
      <c r="F317" s="171"/>
      <c r="G317" s="171"/>
      <c r="H317" s="132">
        <v>39</v>
      </c>
      <c r="I317" s="140">
        <v>46</v>
      </c>
      <c r="J317" s="132">
        <v>59</v>
      </c>
      <c r="K317" s="132">
        <v>66</v>
      </c>
      <c r="L317" s="132">
        <f>SUM(L318:L320)</f>
        <v>62</v>
      </c>
      <c r="M317" s="132">
        <v>70</v>
      </c>
    </row>
    <row r="318" spans="1:13" ht="18.600000000000001" customHeight="1">
      <c r="A318" s="5"/>
      <c r="C318" s="608" t="s">
        <v>1202</v>
      </c>
      <c r="D318" s="608"/>
      <c r="E318" s="171"/>
      <c r="F318" s="171"/>
      <c r="G318" s="171"/>
      <c r="H318" s="225">
        <v>13</v>
      </c>
      <c r="I318" s="225">
        <v>13</v>
      </c>
      <c r="J318" s="225">
        <v>23</v>
      </c>
      <c r="K318" s="225">
        <v>26</v>
      </c>
      <c r="L318" s="225">
        <v>24</v>
      </c>
      <c r="M318" s="225">
        <v>22</v>
      </c>
    </row>
    <row r="319" spans="1:13" ht="18.600000000000001" customHeight="1">
      <c r="A319" s="5"/>
      <c r="C319" s="608" t="s">
        <v>1203</v>
      </c>
      <c r="D319" s="608"/>
      <c r="E319" s="171"/>
      <c r="F319" s="171"/>
      <c r="G319" s="171"/>
      <c r="H319" s="225">
        <v>26</v>
      </c>
      <c r="I319" s="225">
        <v>32</v>
      </c>
      <c r="J319" s="225">
        <v>35</v>
      </c>
      <c r="K319" s="225">
        <v>39</v>
      </c>
      <c r="L319" s="225">
        <v>38</v>
      </c>
      <c r="M319" s="225">
        <v>47</v>
      </c>
    </row>
    <row r="320" spans="1:13" ht="18.600000000000001" customHeight="1">
      <c r="A320" s="5"/>
      <c r="C320" s="608" t="s">
        <v>1204</v>
      </c>
      <c r="D320" s="608"/>
      <c r="E320" s="171"/>
      <c r="F320" s="171"/>
      <c r="G320" s="171"/>
      <c r="H320" s="225">
        <v>0</v>
      </c>
      <c r="I320" s="225">
        <v>1</v>
      </c>
      <c r="J320" s="225">
        <v>1</v>
      </c>
      <c r="K320" s="225">
        <v>1</v>
      </c>
      <c r="L320" s="225">
        <v>0</v>
      </c>
      <c r="M320" s="225">
        <v>1</v>
      </c>
    </row>
    <row r="321" spans="1:13" ht="18.600000000000001" customHeight="1">
      <c r="A321" s="5"/>
      <c r="C321" s="221"/>
      <c r="D321" s="221"/>
      <c r="E321" s="171"/>
      <c r="F321" s="171"/>
      <c r="G321" s="171"/>
      <c r="H321" s="140"/>
      <c r="I321" s="140"/>
      <c r="J321" s="140"/>
      <c r="K321" s="327"/>
      <c r="L321" s="140"/>
      <c r="M321" s="140"/>
    </row>
    <row r="322" spans="1:13" ht="18.600000000000001" customHeight="1">
      <c r="A322" s="5"/>
      <c r="C322" s="575" t="s">
        <v>1232</v>
      </c>
      <c r="D322" s="575"/>
      <c r="E322" s="575"/>
      <c r="F322" s="575"/>
      <c r="G322" s="575"/>
      <c r="H322" s="166">
        <v>45</v>
      </c>
      <c r="I322" s="166">
        <v>41</v>
      </c>
      <c r="J322" s="166">
        <v>54</v>
      </c>
      <c r="K322" s="166">
        <v>62</v>
      </c>
      <c r="L322" s="166">
        <f>L323+L328</f>
        <v>48</v>
      </c>
      <c r="M322" s="166">
        <v>54</v>
      </c>
    </row>
    <row r="323" spans="1:13" ht="18.600000000000001" customHeight="1">
      <c r="A323" s="5"/>
      <c r="C323" s="515" t="s">
        <v>421</v>
      </c>
      <c r="D323" s="515"/>
      <c r="E323" s="515"/>
      <c r="F323" s="515"/>
      <c r="G323" s="515"/>
      <c r="H323" s="132">
        <v>30</v>
      </c>
      <c r="I323" s="132">
        <v>32</v>
      </c>
      <c r="J323" s="132">
        <v>48</v>
      </c>
      <c r="K323" s="132">
        <v>53</v>
      </c>
      <c r="L323" s="132">
        <f>SUM(L324:L326)</f>
        <v>38</v>
      </c>
      <c r="M323" s="132">
        <v>37</v>
      </c>
    </row>
    <row r="324" spans="1:13" ht="18.600000000000001" customHeight="1">
      <c r="A324" s="5"/>
      <c r="C324" s="608" t="s">
        <v>1202</v>
      </c>
      <c r="D324" s="608"/>
      <c r="E324" s="171"/>
      <c r="F324" s="171"/>
      <c r="G324" s="171"/>
      <c r="H324" s="225">
        <v>4</v>
      </c>
      <c r="I324" s="225">
        <v>5</v>
      </c>
      <c r="J324" s="225">
        <v>6</v>
      </c>
      <c r="K324" s="225">
        <v>13</v>
      </c>
      <c r="L324" s="225">
        <v>5</v>
      </c>
      <c r="M324" s="225">
        <v>4</v>
      </c>
    </row>
    <row r="325" spans="1:13" ht="18.600000000000001" customHeight="1">
      <c r="A325" s="5"/>
      <c r="C325" s="608" t="s">
        <v>1203</v>
      </c>
      <c r="D325" s="608"/>
      <c r="E325" s="171"/>
      <c r="F325" s="171"/>
      <c r="G325" s="171"/>
      <c r="H325" s="225">
        <v>18</v>
      </c>
      <c r="I325" s="225">
        <v>14</v>
      </c>
      <c r="J325" s="225">
        <v>23</v>
      </c>
      <c r="K325" s="225">
        <v>28</v>
      </c>
      <c r="L325" s="225">
        <v>15</v>
      </c>
      <c r="M325" s="225">
        <v>11</v>
      </c>
    </row>
    <row r="326" spans="1:13" ht="18.600000000000001" customHeight="1">
      <c r="A326" s="5"/>
      <c r="C326" s="608" t="s">
        <v>1204</v>
      </c>
      <c r="D326" s="608"/>
      <c r="E326" s="171"/>
      <c r="F326" s="171"/>
      <c r="G326" s="171"/>
      <c r="H326" s="225">
        <v>8</v>
      </c>
      <c r="I326" s="225">
        <v>13</v>
      </c>
      <c r="J326" s="225">
        <v>19</v>
      </c>
      <c r="K326" s="225">
        <v>12</v>
      </c>
      <c r="L326" s="225">
        <v>18</v>
      </c>
      <c r="M326" s="225">
        <v>22</v>
      </c>
    </row>
    <row r="327" spans="1:13" ht="18.600000000000001" customHeight="1">
      <c r="A327" s="5"/>
      <c r="C327" s="219"/>
      <c r="D327" s="171"/>
      <c r="E327" s="171"/>
      <c r="F327" s="171"/>
      <c r="G327" s="171"/>
      <c r="H327" s="140"/>
      <c r="I327" s="140"/>
      <c r="J327" s="140"/>
      <c r="K327" s="140"/>
      <c r="L327" s="140"/>
      <c r="M327" s="140"/>
    </row>
    <row r="328" spans="1:13" ht="18.600000000000001" customHeight="1">
      <c r="A328" s="5"/>
      <c r="C328" s="515" t="s">
        <v>422</v>
      </c>
      <c r="D328" s="515"/>
      <c r="E328" s="171"/>
      <c r="F328" s="171"/>
      <c r="G328" s="171"/>
      <c r="H328" s="132">
        <v>15</v>
      </c>
      <c r="I328" s="132">
        <v>9</v>
      </c>
      <c r="J328" s="132">
        <v>6</v>
      </c>
      <c r="K328" s="132">
        <v>9</v>
      </c>
      <c r="L328" s="132">
        <f>SUM(L329:L331)</f>
        <v>10</v>
      </c>
      <c r="M328" s="132">
        <v>17</v>
      </c>
    </row>
    <row r="329" spans="1:13" ht="18.600000000000001" customHeight="1">
      <c r="A329" s="5"/>
      <c r="C329" s="608" t="s">
        <v>1202</v>
      </c>
      <c r="D329" s="608"/>
      <c r="E329" s="171"/>
      <c r="F329" s="171"/>
      <c r="G329" s="171"/>
      <c r="H329" s="225">
        <v>5</v>
      </c>
      <c r="I329" s="225">
        <v>4</v>
      </c>
      <c r="J329" s="225">
        <v>0</v>
      </c>
      <c r="K329" s="225">
        <v>4</v>
      </c>
      <c r="L329" s="225">
        <v>2</v>
      </c>
      <c r="M329" s="225">
        <v>3</v>
      </c>
    </row>
    <row r="330" spans="1:13" ht="18.600000000000001" customHeight="1">
      <c r="A330" s="5"/>
      <c r="C330" s="608" t="s">
        <v>1203</v>
      </c>
      <c r="D330" s="608"/>
      <c r="E330" s="171"/>
      <c r="F330" s="171"/>
      <c r="G330" s="171"/>
      <c r="H330" s="225">
        <v>7</v>
      </c>
      <c r="I330" s="225">
        <v>1</v>
      </c>
      <c r="J330" s="225">
        <v>5</v>
      </c>
      <c r="K330" s="225">
        <v>4</v>
      </c>
      <c r="L330" s="225">
        <v>5</v>
      </c>
      <c r="M330" s="225">
        <v>8</v>
      </c>
    </row>
    <row r="331" spans="1:13" ht="18.600000000000001" customHeight="1">
      <c r="A331" s="5"/>
      <c r="C331" s="608" t="s">
        <v>1204</v>
      </c>
      <c r="D331" s="608"/>
      <c r="E331" s="171"/>
      <c r="F331" s="171"/>
      <c r="G331" s="171"/>
      <c r="H331" s="225">
        <v>3</v>
      </c>
      <c r="I331" s="225">
        <v>4</v>
      </c>
      <c r="J331" s="225">
        <v>1</v>
      </c>
      <c r="K331" s="225">
        <v>1</v>
      </c>
      <c r="L331" s="225">
        <v>3</v>
      </c>
      <c r="M331" s="225">
        <v>6</v>
      </c>
    </row>
    <row r="332" spans="1:13" ht="18.600000000000001" customHeight="1">
      <c r="A332" s="5"/>
      <c r="C332" s="104"/>
      <c r="D332" s="104"/>
      <c r="E332" s="104"/>
      <c r="F332" s="104"/>
      <c r="G332" s="104"/>
      <c r="H332" s="140"/>
      <c r="I332" s="140"/>
      <c r="J332" s="140"/>
      <c r="K332" s="140"/>
      <c r="L332" s="140"/>
      <c r="M332" s="140"/>
    </row>
    <row r="333" spans="1:13" ht="18.600000000000001" customHeight="1">
      <c r="A333" s="5"/>
      <c r="C333" s="575" t="s">
        <v>1233</v>
      </c>
      <c r="D333" s="575"/>
      <c r="E333" s="575"/>
      <c r="F333" s="575"/>
      <c r="G333" s="575"/>
      <c r="H333" s="166">
        <v>19</v>
      </c>
      <c r="I333" s="166">
        <v>13</v>
      </c>
      <c r="J333" s="166">
        <v>12</v>
      </c>
      <c r="K333" s="166">
        <v>11</v>
      </c>
      <c r="L333" s="166">
        <f>SUM(L334+L339)</f>
        <v>10</v>
      </c>
      <c r="M333" s="166">
        <v>9</v>
      </c>
    </row>
    <row r="334" spans="1:13" ht="18.600000000000001" customHeight="1">
      <c r="A334" s="5"/>
      <c r="C334" s="515" t="s">
        <v>421</v>
      </c>
      <c r="D334" s="515"/>
      <c r="E334" s="515"/>
      <c r="F334" s="515"/>
      <c r="G334" s="515"/>
      <c r="H334" s="132">
        <v>13</v>
      </c>
      <c r="I334" s="132">
        <v>9</v>
      </c>
      <c r="J334" s="132">
        <v>9</v>
      </c>
      <c r="K334" s="132">
        <v>11</v>
      </c>
      <c r="L334" s="132">
        <f>SUM(L335:L337)</f>
        <v>6</v>
      </c>
      <c r="M334" s="132">
        <v>8</v>
      </c>
    </row>
    <row r="335" spans="1:13" ht="18.600000000000001" customHeight="1">
      <c r="A335" s="5"/>
      <c r="C335" s="608" t="s">
        <v>1202</v>
      </c>
      <c r="D335" s="608"/>
      <c r="E335" s="171"/>
      <c r="F335" s="171"/>
      <c r="G335" s="171"/>
      <c r="H335" s="225">
        <v>0</v>
      </c>
      <c r="I335" s="225">
        <v>1</v>
      </c>
      <c r="J335" s="225">
        <v>1</v>
      </c>
      <c r="K335" s="225">
        <v>3</v>
      </c>
      <c r="L335" s="225">
        <v>1</v>
      </c>
      <c r="M335" s="225">
        <v>2</v>
      </c>
    </row>
    <row r="336" spans="1:13" ht="18.600000000000001" customHeight="1">
      <c r="A336" s="5"/>
      <c r="C336" s="608" t="s">
        <v>1203</v>
      </c>
      <c r="D336" s="608"/>
      <c r="E336" s="171"/>
      <c r="F336" s="171"/>
      <c r="G336" s="171"/>
      <c r="H336" s="225">
        <v>4</v>
      </c>
      <c r="I336" s="225">
        <v>3</v>
      </c>
      <c r="J336" s="225">
        <v>2</v>
      </c>
      <c r="K336" s="225">
        <v>3</v>
      </c>
      <c r="L336" s="225">
        <v>4</v>
      </c>
      <c r="M336" s="225">
        <v>3</v>
      </c>
    </row>
    <row r="337" spans="1:13" ht="18.600000000000001" customHeight="1">
      <c r="A337" s="5"/>
      <c r="C337" s="608" t="s">
        <v>1204</v>
      </c>
      <c r="D337" s="608"/>
      <c r="E337" s="171"/>
      <c r="F337" s="171"/>
      <c r="G337" s="171"/>
      <c r="H337" s="225">
        <v>9</v>
      </c>
      <c r="I337" s="225">
        <v>5</v>
      </c>
      <c r="J337" s="225">
        <v>6</v>
      </c>
      <c r="K337" s="225">
        <v>5</v>
      </c>
      <c r="L337" s="225">
        <v>1</v>
      </c>
      <c r="M337" s="225">
        <v>3</v>
      </c>
    </row>
    <row r="338" spans="1:13" ht="18.600000000000001" customHeight="1">
      <c r="A338" s="5"/>
      <c r="C338" s="219"/>
      <c r="D338" s="171"/>
      <c r="E338" s="171"/>
      <c r="F338" s="171"/>
      <c r="G338" s="171"/>
      <c r="H338" s="140"/>
      <c r="I338" s="140"/>
      <c r="J338" s="140"/>
      <c r="K338" s="140"/>
      <c r="L338" s="140"/>
      <c r="M338" s="140"/>
    </row>
    <row r="339" spans="1:13" ht="18.600000000000001" customHeight="1">
      <c r="A339" s="5"/>
      <c r="C339" s="515" t="s">
        <v>422</v>
      </c>
      <c r="D339" s="515"/>
      <c r="E339" s="171"/>
      <c r="F339" s="171"/>
      <c r="G339" s="171"/>
      <c r="H339" s="132">
        <v>6</v>
      </c>
      <c r="I339" s="132">
        <v>4</v>
      </c>
      <c r="J339" s="132">
        <v>3</v>
      </c>
      <c r="K339" s="132">
        <v>0</v>
      </c>
      <c r="L339" s="132">
        <f>SUM(L340:L342)</f>
        <v>4</v>
      </c>
      <c r="M339" s="132">
        <v>1</v>
      </c>
    </row>
    <row r="340" spans="1:13" ht="18.600000000000001" customHeight="1">
      <c r="A340" s="5"/>
      <c r="C340" s="608" t="s">
        <v>1202</v>
      </c>
      <c r="D340" s="608"/>
      <c r="E340" s="171"/>
      <c r="F340" s="171"/>
      <c r="G340" s="171"/>
      <c r="H340" s="225">
        <v>1</v>
      </c>
      <c r="I340" s="225">
        <v>0</v>
      </c>
      <c r="J340" s="225">
        <v>1</v>
      </c>
      <c r="K340" s="225">
        <v>0</v>
      </c>
      <c r="L340" s="225">
        <v>1</v>
      </c>
      <c r="M340" s="225">
        <v>0</v>
      </c>
    </row>
    <row r="341" spans="1:13" ht="18.600000000000001" customHeight="1">
      <c r="A341" s="5"/>
      <c r="C341" s="608" t="s">
        <v>1203</v>
      </c>
      <c r="D341" s="608"/>
      <c r="E341" s="171"/>
      <c r="F341" s="171"/>
      <c r="G341" s="171"/>
      <c r="H341" s="225">
        <v>3</v>
      </c>
      <c r="I341" s="225">
        <v>2</v>
      </c>
      <c r="J341" s="225">
        <v>2</v>
      </c>
      <c r="K341" s="225">
        <v>0</v>
      </c>
      <c r="L341" s="225">
        <v>3</v>
      </c>
      <c r="M341" s="225">
        <v>1</v>
      </c>
    </row>
    <row r="342" spans="1:13" ht="18.600000000000001" customHeight="1">
      <c r="A342" s="5"/>
      <c r="C342" s="608" t="s">
        <v>1204</v>
      </c>
      <c r="D342" s="608"/>
      <c r="E342" s="171"/>
      <c r="F342" s="171"/>
      <c r="G342" s="171"/>
      <c r="H342" s="225">
        <v>2</v>
      </c>
      <c r="I342" s="225">
        <v>2</v>
      </c>
      <c r="J342" s="225">
        <v>0</v>
      </c>
      <c r="K342" s="225">
        <v>0</v>
      </c>
      <c r="L342" s="225">
        <v>0</v>
      </c>
      <c r="M342" s="225">
        <v>0</v>
      </c>
    </row>
    <row r="343" spans="1:13" ht="18.600000000000001" customHeight="1">
      <c r="A343" s="5"/>
      <c r="C343" s="221"/>
      <c r="D343" s="221"/>
      <c r="E343" s="171"/>
      <c r="F343" s="171"/>
      <c r="G343" s="171"/>
      <c r="H343" s="140"/>
      <c r="I343" s="140"/>
      <c r="J343" s="140"/>
      <c r="K343" s="327"/>
      <c r="L343" s="140"/>
      <c r="M343" s="140"/>
    </row>
    <row r="344" spans="1:13" ht="18.600000000000001" customHeight="1">
      <c r="A344" s="5"/>
      <c r="C344" s="575" t="s">
        <v>1234</v>
      </c>
      <c r="D344" s="575"/>
      <c r="E344" s="575"/>
      <c r="F344" s="575"/>
      <c r="G344" s="575"/>
      <c r="H344" s="166">
        <v>35</v>
      </c>
      <c r="I344" s="166">
        <v>31</v>
      </c>
      <c r="J344" s="166">
        <v>49</v>
      </c>
      <c r="K344" s="166">
        <v>43</v>
      </c>
      <c r="L344" s="166">
        <f>SUM(L345+L350)</f>
        <v>57</v>
      </c>
      <c r="M344" s="166">
        <v>45</v>
      </c>
    </row>
    <row r="345" spans="1:13" ht="18.600000000000001" customHeight="1">
      <c r="A345" s="5"/>
      <c r="C345" s="515" t="s">
        <v>421</v>
      </c>
      <c r="D345" s="515"/>
      <c r="E345" s="515"/>
      <c r="F345" s="515"/>
      <c r="G345" s="515"/>
      <c r="H345" s="132">
        <v>25</v>
      </c>
      <c r="I345" s="132">
        <v>19</v>
      </c>
      <c r="J345" s="132">
        <v>38</v>
      </c>
      <c r="K345" s="132">
        <v>25</v>
      </c>
      <c r="L345" s="132">
        <f>SUM(L346:L348)</f>
        <v>42</v>
      </c>
      <c r="M345" s="132">
        <v>31</v>
      </c>
    </row>
    <row r="346" spans="1:13" ht="18.600000000000001" customHeight="1">
      <c r="A346" s="5"/>
      <c r="C346" s="608" t="s">
        <v>1202</v>
      </c>
      <c r="D346" s="608"/>
      <c r="E346" s="171"/>
      <c r="F346" s="171"/>
      <c r="G346" s="171"/>
      <c r="H346" s="225">
        <v>8</v>
      </c>
      <c r="I346" s="225">
        <v>8</v>
      </c>
      <c r="J346" s="225">
        <v>10</v>
      </c>
      <c r="K346" s="225">
        <v>7</v>
      </c>
      <c r="L346" s="225">
        <v>8</v>
      </c>
      <c r="M346" s="225">
        <v>7</v>
      </c>
    </row>
    <row r="347" spans="1:13" ht="18.600000000000001" customHeight="1">
      <c r="A347" s="5"/>
      <c r="C347" s="608" t="s">
        <v>1203</v>
      </c>
      <c r="D347" s="608"/>
      <c r="E347" s="171"/>
      <c r="F347" s="171"/>
      <c r="G347" s="171"/>
      <c r="H347" s="225">
        <v>13</v>
      </c>
      <c r="I347" s="225">
        <v>6</v>
      </c>
      <c r="J347" s="225">
        <v>24</v>
      </c>
      <c r="K347" s="225">
        <v>15</v>
      </c>
      <c r="L347" s="225">
        <v>28</v>
      </c>
      <c r="M347" s="225">
        <v>16</v>
      </c>
    </row>
    <row r="348" spans="1:13" ht="18.600000000000001" customHeight="1">
      <c r="A348" s="5"/>
      <c r="C348" s="608" t="s">
        <v>1204</v>
      </c>
      <c r="D348" s="608"/>
      <c r="E348" s="171"/>
      <c r="F348" s="171"/>
      <c r="G348" s="171"/>
      <c r="H348" s="225">
        <v>4</v>
      </c>
      <c r="I348" s="225">
        <v>5</v>
      </c>
      <c r="J348" s="225">
        <v>4</v>
      </c>
      <c r="K348" s="225">
        <v>3</v>
      </c>
      <c r="L348" s="225">
        <v>6</v>
      </c>
      <c r="M348" s="225">
        <v>8</v>
      </c>
    </row>
    <row r="349" spans="1:13" ht="18.600000000000001" customHeight="1">
      <c r="A349" s="5"/>
      <c r="C349" s="219"/>
      <c r="D349" s="171"/>
      <c r="E349" s="171"/>
      <c r="F349" s="171"/>
      <c r="G349" s="171"/>
      <c r="H349" s="140"/>
      <c r="I349" s="140"/>
      <c r="J349" s="140"/>
      <c r="K349" s="140"/>
      <c r="L349" s="140"/>
      <c r="M349" s="140"/>
    </row>
    <row r="350" spans="1:13" ht="18.600000000000001" customHeight="1">
      <c r="A350" s="5"/>
      <c r="C350" s="515" t="s">
        <v>422</v>
      </c>
      <c r="D350" s="515"/>
      <c r="E350" s="171"/>
      <c r="F350" s="171"/>
      <c r="G350" s="171"/>
      <c r="H350" s="132">
        <v>10</v>
      </c>
      <c r="I350" s="132">
        <v>12</v>
      </c>
      <c r="J350" s="132">
        <v>11</v>
      </c>
      <c r="K350" s="132">
        <v>18</v>
      </c>
      <c r="L350" s="132">
        <f>SUM(L351:L353)</f>
        <v>15</v>
      </c>
      <c r="M350" s="132">
        <v>14</v>
      </c>
    </row>
    <row r="351" spans="1:13" ht="18.600000000000001" customHeight="1">
      <c r="A351" s="5"/>
      <c r="C351" s="608" t="s">
        <v>1202</v>
      </c>
      <c r="D351" s="608"/>
      <c r="E351" s="171"/>
      <c r="F351" s="171"/>
      <c r="G351" s="171"/>
      <c r="H351" s="225">
        <v>5</v>
      </c>
      <c r="I351" s="225">
        <v>5</v>
      </c>
      <c r="J351" s="225">
        <v>4</v>
      </c>
      <c r="K351" s="225">
        <v>5</v>
      </c>
      <c r="L351" s="225">
        <v>6</v>
      </c>
      <c r="M351" s="225">
        <v>8</v>
      </c>
    </row>
    <row r="352" spans="1:13" ht="18.600000000000001" customHeight="1">
      <c r="A352" s="5"/>
      <c r="C352" s="608" t="s">
        <v>1203</v>
      </c>
      <c r="D352" s="608"/>
      <c r="E352" s="171"/>
      <c r="F352" s="171"/>
      <c r="G352" s="171"/>
      <c r="H352" s="225">
        <v>5</v>
      </c>
      <c r="I352" s="225">
        <v>7</v>
      </c>
      <c r="J352" s="225">
        <v>7</v>
      </c>
      <c r="K352" s="225">
        <v>13</v>
      </c>
      <c r="L352" s="225">
        <v>9</v>
      </c>
      <c r="M352" s="225">
        <v>6</v>
      </c>
    </row>
    <row r="353" spans="1:13" ht="18.600000000000001" customHeight="1">
      <c r="A353" s="5"/>
      <c r="C353" s="608" t="s">
        <v>1204</v>
      </c>
      <c r="D353" s="608"/>
      <c r="E353" s="171"/>
      <c r="F353" s="171"/>
      <c r="G353" s="171"/>
      <c r="H353" s="225">
        <v>0</v>
      </c>
      <c r="I353" s="225">
        <v>0</v>
      </c>
      <c r="J353" s="225">
        <v>0</v>
      </c>
      <c r="K353" s="225">
        <v>0</v>
      </c>
      <c r="L353" s="225">
        <v>0</v>
      </c>
      <c r="M353" s="225">
        <v>0</v>
      </c>
    </row>
    <row r="354" spans="1:13" ht="18.600000000000001" customHeight="1">
      <c r="A354" s="5"/>
      <c r="C354" s="104"/>
      <c r="D354" s="104"/>
      <c r="E354" s="104"/>
      <c r="F354" s="104"/>
      <c r="G354" s="104"/>
      <c r="H354" s="140"/>
      <c r="I354" s="140"/>
      <c r="J354" s="140"/>
      <c r="K354" s="327"/>
      <c r="L354" s="140"/>
      <c r="M354" s="140"/>
    </row>
    <row r="355" spans="1:13" ht="41.1" customHeight="1">
      <c r="A355" s="5"/>
      <c r="C355" s="575" t="s">
        <v>1235</v>
      </c>
      <c r="D355" s="575"/>
      <c r="E355" s="575"/>
      <c r="F355" s="575"/>
      <c r="G355" s="575"/>
      <c r="H355" s="166">
        <v>2</v>
      </c>
      <c r="I355" s="166">
        <v>9</v>
      </c>
      <c r="J355" s="166">
        <v>13</v>
      </c>
      <c r="K355" s="166">
        <v>23</v>
      </c>
      <c r="L355" s="166">
        <f>L356+L367</f>
        <v>22</v>
      </c>
      <c r="M355" s="166">
        <v>11</v>
      </c>
    </row>
    <row r="356" spans="1:13" ht="18.600000000000001">
      <c r="A356" s="5"/>
      <c r="C356" s="616" t="s">
        <v>427</v>
      </c>
      <c r="D356" s="616"/>
      <c r="E356" s="616"/>
      <c r="F356" s="616"/>
      <c r="G356" s="238"/>
      <c r="H356" s="132">
        <v>2</v>
      </c>
      <c r="I356" s="132">
        <v>6</v>
      </c>
      <c r="J356" s="132">
        <v>18</v>
      </c>
      <c r="K356" s="132">
        <v>23</v>
      </c>
      <c r="L356" s="220">
        <f>L357+L362</f>
        <v>21</v>
      </c>
      <c r="M356" s="220">
        <v>10</v>
      </c>
    </row>
    <row r="357" spans="1:13" ht="18.600000000000001" customHeight="1">
      <c r="A357" s="5"/>
      <c r="C357" s="515" t="s">
        <v>421</v>
      </c>
      <c r="D357" s="515"/>
      <c r="E357" s="515"/>
      <c r="F357" s="515"/>
      <c r="G357" s="515"/>
      <c r="H357" s="225">
        <v>1</v>
      </c>
      <c r="I357" s="225">
        <v>1</v>
      </c>
      <c r="J357" s="225">
        <v>9</v>
      </c>
      <c r="K357" s="225">
        <v>14</v>
      </c>
      <c r="L357" s="132">
        <f>SUM(L358:L360)</f>
        <v>9</v>
      </c>
      <c r="M357" s="132">
        <v>5</v>
      </c>
    </row>
    <row r="358" spans="1:13" ht="18.600000000000001" customHeight="1">
      <c r="A358" s="5"/>
      <c r="C358" s="608" t="s">
        <v>1202</v>
      </c>
      <c r="D358" s="608"/>
      <c r="E358" s="171"/>
      <c r="F358" s="171"/>
      <c r="G358" s="171"/>
      <c r="H358" s="225">
        <v>1</v>
      </c>
      <c r="I358" s="225">
        <v>2</v>
      </c>
      <c r="J358" s="225">
        <v>2</v>
      </c>
      <c r="K358" s="225">
        <v>2</v>
      </c>
      <c r="L358" s="225">
        <v>1</v>
      </c>
      <c r="M358" s="225">
        <v>0</v>
      </c>
    </row>
    <row r="359" spans="1:13" ht="18.600000000000001" customHeight="1">
      <c r="A359" s="5"/>
      <c r="C359" s="608" t="s">
        <v>1203</v>
      </c>
      <c r="D359" s="608"/>
      <c r="E359" s="171"/>
      <c r="F359" s="171"/>
      <c r="G359" s="171"/>
      <c r="H359" s="225">
        <v>0</v>
      </c>
      <c r="I359" s="225">
        <v>0</v>
      </c>
      <c r="J359" s="225">
        <v>7</v>
      </c>
      <c r="K359" s="225">
        <v>9</v>
      </c>
      <c r="L359" s="225">
        <v>7</v>
      </c>
      <c r="M359" s="225">
        <v>4</v>
      </c>
    </row>
    <row r="360" spans="1:13" ht="18.600000000000001" customHeight="1">
      <c r="A360" s="5"/>
      <c r="C360" s="608" t="s">
        <v>1204</v>
      </c>
      <c r="D360" s="608"/>
      <c r="E360" s="171"/>
      <c r="F360" s="171"/>
      <c r="G360" s="171"/>
      <c r="H360" s="140">
        <v>0</v>
      </c>
      <c r="I360" s="140">
        <v>0</v>
      </c>
      <c r="J360" s="140">
        <v>0</v>
      </c>
      <c r="K360" s="140">
        <v>3</v>
      </c>
      <c r="L360" s="225">
        <v>1</v>
      </c>
      <c r="M360" s="225">
        <v>1</v>
      </c>
    </row>
    <row r="361" spans="1:13" ht="18.600000000000001" customHeight="1">
      <c r="A361" s="5"/>
      <c r="C361" s="219"/>
      <c r="D361" s="171"/>
      <c r="E361" s="171"/>
      <c r="F361" s="171"/>
      <c r="G361" s="171"/>
      <c r="M361"/>
    </row>
    <row r="362" spans="1:13" ht="18.600000000000001" customHeight="1">
      <c r="A362" s="5"/>
      <c r="C362" s="515" t="s">
        <v>422</v>
      </c>
      <c r="D362" s="515"/>
      <c r="E362" s="171"/>
      <c r="F362" s="171"/>
      <c r="G362" s="171"/>
      <c r="H362" s="225">
        <v>1</v>
      </c>
      <c r="I362" s="225">
        <v>5</v>
      </c>
      <c r="J362" s="225">
        <v>9</v>
      </c>
      <c r="K362" s="225">
        <v>9</v>
      </c>
      <c r="L362" s="220">
        <f>SUM(L363:L365)</f>
        <v>12</v>
      </c>
      <c r="M362" s="220">
        <v>5</v>
      </c>
    </row>
    <row r="363" spans="1:13" ht="18.600000000000001" customHeight="1">
      <c r="A363" s="5"/>
      <c r="C363" s="608" t="s">
        <v>1202</v>
      </c>
      <c r="D363" s="608"/>
      <c r="E363" s="171"/>
      <c r="F363" s="171"/>
      <c r="G363" s="171"/>
      <c r="H363" s="225">
        <v>0</v>
      </c>
      <c r="I363" s="225">
        <v>0</v>
      </c>
      <c r="J363" s="225">
        <v>4</v>
      </c>
      <c r="K363" s="225">
        <v>3</v>
      </c>
      <c r="L363" s="225">
        <v>4</v>
      </c>
      <c r="M363" s="225">
        <v>1</v>
      </c>
    </row>
    <row r="364" spans="1:13" ht="18.600000000000001" customHeight="1">
      <c r="A364" s="5"/>
      <c r="C364" s="608" t="s">
        <v>1203</v>
      </c>
      <c r="D364" s="608"/>
      <c r="E364" s="171"/>
      <c r="F364" s="171"/>
      <c r="G364" s="171"/>
      <c r="H364" s="225">
        <v>1</v>
      </c>
      <c r="I364" s="225">
        <v>4</v>
      </c>
      <c r="J364" s="225">
        <v>4</v>
      </c>
      <c r="K364" s="225">
        <v>6</v>
      </c>
      <c r="L364" s="225">
        <v>8</v>
      </c>
      <c r="M364" s="225">
        <v>4</v>
      </c>
    </row>
    <row r="365" spans="1:13" ht="18.600000000000001" customHeight="1">
      <c r="A365" s="5"/>
      <c r="C365" s="608" t="s">
        <v>1204</v>
      </c>
      <c r="D365" s="608"/>
      <c r="E365" s="171"/>
      <c r="F365" s="171"/>
      <c r="G365" s="171"/>
      <c r="H365" s="140">
        <v>0</v>
      </c>
      <c r="I365" s="140">
        <v>1</v>
      </c>
      <c r="J365" s="140">
        <v>1</v>
      </c>
      <c r="K365" s="140">
        <v>0</v>
      </c>
      <c r="L365" s="225">
        <v>0</v>
      </c>
      <c r="M365" s="225">
        <v>0</v>
      </c>
    </row>
    <row r="366" spans="1:13" ht="18.600000000000001" customHeight="1">
      <c r="A366" s="5"/>
      <c r="C366" s="221"/>
      <c r="D366" s="221"/>
      <c r="E366" s="171"/>
      <c r="F366" s="171"/>
      <c r="G366" s="171"/>
      <c r="M366"/>
    </row>
    <row r="367" spans="1:13" ht="18.600000000000001" customHeight="1">
      <c r="A367" s="5"/>
      <c r="C367" s="617" t="s">
        <v>613</v>
      </c>
      <c r="D367" s="617"/>
      <c r="E367" s="617"/>
      <c r="F367" s="617"/>
      <c r="G367" s="238"/>
      <c r="H367" s="220">
        <v>0</v>
      </c>
      <c r="I367" s="220">
        <v>2</v>
      </c>
      <c r="J367" s="220">
        <v>2</v>
      </c>
      <c r="K367" s="220">
        <v>4</v>
      </c>
      <c r="L367" s="220">
        <f>L368+L373</f>
        <v>1</v>
      </c>
      <c r="M367" s="220">
        <v>1</v>
      </c>
    </row>
    <row r="368" spans="1:13" ht="18.600000000000001" customHeight="1">
      <c r="A368" s="5"/>
      <c r="C368" s="515" t="s">
        <v>421</v>
      </c>
      <c r="D368" s="515"/>
      <c r="E368" s="515"/>
      <c r="F368" s="515"/>
      <c r="G368" s="515"/>
      <c r="H368" s="132">
        <v>0</v>
      </c>
      <c r="I368" s="132">
        <v>1</v>
      </c>
      <c r="J368" s="132">
        <v>1</v>
      </c>
      <c r="K368" s="132">
        <v>2</v>
      </c>
      <c r="L368" s="132">
        <f>SUM(L369:L371)</f>
        <v>0</v>
      </c>
      <c r="M368" s="132">
        <v>1</v>
      </c>
    </row>
    <row r="369" spans="1:13" ht="18.600000000000001" customHeight="1">
      <c r="A369" s="5"/>
      <c r="C369" s="608" t="s">
        <v>1202</v>
      </c>
      <c r="D369" s="608"/>
      <c r="E369" s="171"/>
      <c r="F369" s="171"/>
      <c r="G369" s="171"/>
      <c r="H369" s="225">
        <v>0</v>
      </c>
      <c r="I369" s="225">
        <v>0</v>
      </c>
      <c r="J369" s="225">
        <v>0</v>
      </c>
      <c r="K369" s="225">
        <v>0</v>
      </c>
      <c r="L369" s="225">
        <v>0</v>
      </c>
      <c r="M369" s="225">
        <v>0</v>
      </c>
    </row>
    <row r="370" spans="1:13" ht="18.600000000000001" customHeight="1">
      <c r="A370" s="5"/>
      <c r="C370" s="608" t="s">
        <v>1203</v>
      </c>
      <c r="D370" s="608"/>
      <c r="E370" s="171"/>
      <c r="F370" s="171"/>
      <c r="G370" s="171"/>
      <c r="H370" s="225">
        <v>0</v>
      </c>
      <c r="I370" s="225">
        <v>1</v>
      </c>
      <c r="J370" s="225">
        <v>1</v>
      </c>
      <c r="K370" s="225">
        <v>2</v>
      </c>
      <c r="L370" s="225">
        <v>0</v>
      </c>
      <c r="M370" s="225">
        <v>1</v>
      </c>
    </row>
    <row r="371" spans="1:13" ht="18.600000000000001" customHeight="1">
      <c r="A371" s="5"/>
      <c r="C371" s="608" t="s">
        <v>1204</v>
      </c>
      <c r="D371" s="608"/>
      <c r="E371" s="171"/>
      <c r="F371" s="171"/>
      <c r="G371" s="171"/>
      <c r="H371" s="225">
        <v>0</v>
      </c>
      <c r="I371" s="225">
        <v>0</v>
      </c>
      <c r="J371" s="225">
        <v>0</v>
      </c>
      <c r="K371" s="225">
        <v>0</v>
      </c>
      <c r="L371" s="225">
        <v>0</v>
      </c>
      <c r="M371" s="225">
        <v>0</v>
      </c>
    </row>
    <row r="372" spans="1:13" ht="18.600000000000001" customHeight="1">
      <c r="A372" s="5"/>
      <c r="C372" s="219"/>
      <c r="D372" s="171"/>
      <c r="E372" s="171"/>
      <c r="F372" s="171"/>
      <c r="G372" s="171"/>
      <c r="H372" s="140"/>
      <c r="I372" s="140"/>
      <c r="J372" s="140"/>
      <c r="K372" s="140"/>
      <c r="L372" s="140"/>
      <c r="M372" s="140"/>
    </row>
    <row r="373" spans="1:13" ht="18.600000000000001" customHeight="1">
      <c r="A373" s="5"/>
      <c r="C373" s="515" t="s">
        <v>422</v>
      </c>
      <c r="D373" s="515"/>
      <c r="E373" s="171"/>
      <c r="F373" s="171"/>
      <c r="G373" s="171"/>
      <c r="H373" s="132">
        <v>0</v>
      </c>
      <c r="I373" s="132">
        <v>1</v>
      </c>
      <c r="J373" s="132">
        <v>1</v>
      </c>
      <c r="K373" s="132">
        <v>2</v>
      </c>
      <c r="L373" s="132">
        <f>SUM(L374:L376)</f>
        <v>1</v>
      </c>
      <c r="M373" s="132">
        <v>0</v>
      </c>
    </row>
    <row r="374" spans="1:13" ht="18.600000000000001" customHeight="1">
      <c r="A374" s="5"/>
      <c r="C374" s="608" t="s">
        <v>1202</v>
      </c>
      <c r="D374" s="608"/>
      <c r="E374" s="171"/>
      <c r="F374" s="171"/>
      <c r="G374" s="171"/>
      <c r="H374" s="225">
        <v>0</v>
      </c>
      <c r="I374" s="225">
        <v>1</v>
      </c>
      <c r="J374" s="225">
        <v>0</v>
      </c>
      <c r="K374" s="225">
        <v>1</v>
      </c>
      <c r="L374" s="225">
        <v>0</v>
      </c>
      <c r="M374" s="225">
        <v>0</v>
      </c>
    </row>
    <row r="375" spans="1:13" ht="18.600000000000001" customHeight="1">
      <c r="A375" s="5"/>
      <c r="C375" s="608" t="s">
        <v>1203</v>
      </c>
      <c r="D375" s="608"/>
      <c r="E375" s="171"/>
      <c r="F375" s="171"/>
      <c r="G375" s="171"/>
      <c r="H375" s="225">
        <v>0</v>
      </c>
      <c r="I375" s="225">
        <v>0</v>
      </c>
      <c r="J375" s="225">
        <v>1</v>
      </c>
      <c r="K375" s="225">
        <v>1</v>
      </c>
      <c r="L375" s="225">
        <v>1</v>
      </c>
      <c r="M375" s="225">
        <v>0</v>
      </c>
    </row>
    <row r="376" spans="1:13" ht="18.600000000000001" customHeight="1">
      <c r="A376" s="5"/>
      <c r="C376" s="608" t="s">
        <v>1204</v>
      </c>
      <c r="D376" s="608"/>
      <c r="E376" s="171"/>
      <c r="F376" s="171"/>
      <c r="G376" s="171"/>
      <c r="H376" s="225">
        <v>0</v>
      </c>
      <c r="I376" s="225">
        <v>0</v>
      </c>
      <c r="J376" s="225">
        <v>0</v>
      </c>
      <c r="K376" s="225">
        <v>0</v>
      </c>
      <c r="L376" s="225">
        <v>0</v>
      </c>
      <c r="M376" s="225">
        <v>0</v>
      </c>
    </row>
    <row r="377" spans="1:13" ht="18.600000000000001" customHeight="1">
      <c r="A377" s="5"/>
      <c r="C377" s="104"/>
      <c r="D377" s="104"/>
      <c r="E377" s="104"/>
      <c r="F377" s="104"/>
      <c r="G377" s="104"/>
      <c r="M377"/>
    </row>
    <row r="378" spans="1:13" ht="18.600000000000001" customHeight="1">
      <c r="A378" s="5"/>
      <c r="C378" s="575" t="s">
        <v>1236</v>
      </c>
      <c r="D378" s="575"/>
      <c r="E378" s="575"/>
      <c r="F378" s="575"/>
      <c r="G378" s="575"/>
      <c r="H378" s="236">
        <v>2.5000000000000001E-2</v>
      </c>
      <c r="I378" s="236">
        <v>2.5000000000000001E-2</v>
      </c>
      <c r="J378" s="236">
        <v>3.6999999999999998E-2</v>
      </c>
      <c r="K378" s="236">
        <v>4.049377018920166E-2</v>
      </c>
      <c r="L378" s="236">
        <v>3.8510911424903725E-2</v>
      </c>
      <c r="M378" s="236">
        <v>3.8296349319971369E-2</v>
      </c>
    </row>
    <row r="379" spans="1:13" ht="18.600000000000001" customHeight="1">
      <c r="A379" s="5"/>
      <c r="C379" s="515" t="s">
        <v>421</v>
      </c>
      <c r="D379" s="515"/>
      <c r="E379" s="515"/>
      <c r="F379" s="515"/>
      <c r="G379" s="515"/>
      <c r="H379" s="235"/>
      <c r="I379" s="235"/>
      <c r="J379" s="235"/>
      <c r="K379" s="235">
        <v>3.8419660911494791E-2</v>
      </c>
      <c r="L379" s="235">
        <v>3.5833201205010309E-2</v>
      </c>
      <c r="M379" s="235">
        <v>3.4751542708671646E-2</v>
      </c>
    </row>
    <row r="380" spans="1:13" ht="18.600000000000001" customHeight="1">
      <c r="A380" s="5"/>
      <c r="C380" s="608" t="s">
        <v>1202</v>
      </c>
      <c r="D380" s="608"/>
      <c r="E380" s="171"/>
      <c r="F380" s="171"/>
      <c r="G380" s="171"/>
      <c r="H380" s="237" t="s">
        <v>612</v>
      </c>
      <c r="I380" s="237" t="s">
        <v>612</v>
      </c>
      <c r="J380" s="237" t="s">
        <v>612</v>
      </c>
      <c r="K380" s="237">
        <v>6.5743944636678195E-2</v>
      </c>
      <c r="L380" s="237">
        <v>5.4830287206266322E-2</v>
      </c>
      <c r="M380" s="237">
        <v>5.7575757575757579E-2</v>
      </c>
    </row>
    <row r="381" spans="1:13" ht="18.600000000000001" customHeight="1">
      <c r="A381" s="5"/>
      <c r="C381" s="608" t="s">
        <v>1203</v>
      </c>
      <c r="D381" s="608"/>
      <c r="E381" s="171"/>
      <c r="F381" s="171"/>
      <c r="G381" s="171"/>
      <c r="H381" s="237" t="s">
        <v>612</v>
      </c>
      <c r="I381" s="237" t="s">
        <v>612</v>
      </c>
      <c r="J381" s="237" t="s">
        <v>612</v>
      </c>
      <c r="K381" s="237">
        <v>3.9799749687108886E-2</v>
      </c>
      <c r="L381" s="237">
        <v>3.930020283975659E-2</v>
      </c>
      <c r="M381" s="237">
        <v>3.5961983046493708E-2</v>
      </c>
    </row>
    <row r="382" spans="1:13" ht="18.600000000000001" customHeight="1">
      <c r="A382" s="5"/>
      <c r="C382" s="608" t="s">
        <v>1204</v>
      </c>
      <c r="D382" s="608"/>
      <c r="E382" s="171"/>
      <c r="F382" s="171"/>
      <c r="G382" s="171"/>
      <c r="H382" s="237" t="s">
        <v>612</v>
      </c>
      <c r="I382" s="237" t="s">
        <v>612</v>
      </c>
      <c r="J382" s="237" t="s">
        <v>612</v>
      </c>
      <c r="K382" s="237">
        <v>1.9783024888321635E-2</v>
      </c>
      <c r="L382" s="237">
        <v>1.8159048215403883E-2</v>
      </c>
      <c r="M382" s="237">
        <v>2.2429906542056073E-2</v>
      </c>
    </row>
    <row r="383" spans="1:13" ht="18.600000000000001" customHeight="1">
      <c r="A383" s="5"/>
      <c r="C383" s="219"/>
      <c r="D383" s="171"/>
      <c r="E383" s="171"/>
      <c r="F383" s="171"/>
      <c r="G383" s="171"/>
      <c r="H383" s="235"/>
      <c r="I383" s="235"/>
      <c r="J383" s="235"/>
      <c r="K383" s="235"/>
      <c r="L383" s="235"/>
      <c r="M383" s="235"/>
    </row>
    <row r="384" spans="1:13" ht="18.600000000000001" customHeight="1">
      <c r="A384" s="5"/>
      <c r="C384" s="515" t="s">
        <v>422</v>
      </c>
      <c r="D384" s="515"/>
      <c r="E384" s="171"/>
      <c r="F384" s="171"/>
      <c r="G384" s="171"/>
      <c r="H384" s="235"/>
      <c r="I384" s="235"/>
      <c r="J384" s="235"/>
      <c r="K384" s="235">
        <v>4.644930772666369E-2</v>
      </c>
      <c r="L384" s="235">
        <v>4.5977011494252873E-2</v>
      </c>
      <c r="M384" s="235">
        <v>4.8111510791366906E-2</v>
      </c>
    </row>
    <row r="385" spans="1:13" ht="18.600000000000001" customHeight="1">
      <c r="A385" s="5"/>
      <c r="C385" s="608" t="s">
        <v>1202</v>
      </c>
      <c r="D385" s="608"/>
      <c r="E385" s="171"/>
      <c r="F385" s="171"/>
      <c r="G385" s="171"/>
      <c r="H385" s="237" t="s">
        <v>612</v>
      </c>
      <c r="I385" s="237" t="s">
        <v>612</v>
      </c>
      <c r="J385" s="237" t="s">
        <v>612</v>
      </c>
      <c r="K385" s="237">
        <v>6.8301225919439573E-2</v>
      </c>
      <c r="L385" s="237">
        <v>7.2407045009784732E-2</v>
      </c>
      <c r="M385" s="237">
        <v>7.407407407407407E-2</v>
      </c>
    </row>
    <row r="386" spans="1:13" ht="18.600000000000001" customHeight="1">
      <c r="A386" s="5"/>
      <c r="C386" s="608" t="s">
        <v>1203</v>
      </c>
      <c r="D386" s="608"/>
      <c r="E386" s="171"/>
      <c r="F386" s="171"/>
      <c r="G386" s="171"/>
      <c r="H386" s="237" t="s">
        <v>612</v>
      </c>
      <c r="I386" s="237" t="s">
        <v>612</v>
      </c>
      <c r="J386" s="237" t="s">
        <v>612</v>
      </c>
      <c r="K386" s="237">
        <v>4.2112299465240643E-2</v>
      </c>
      <c r="L386" s="237">
        <v>4.1104688503532431E-2</v>
      </c>
      <c r="M386" s="237">
        <v>4.2253521126760563E-2</v>
      </c>
    </row>
    <row r="387" spans="1:13" ht="18.600000000000001" customHeight="1">
      <c r="A387" s="5"/>
      <c r="C387" s="608" t="s">
        <v>1204</v>
      </c>
      <c r="D387" s="608"/>
      <c r="E387" s="171"/>
      <c r="F387" s="171"/>
      <c r="G387" s="171"/>
      <c r="H387" s="237" t="s">
        <v>612</v>
      </c>
      <c r="I387" s="237" t="s">
        <v>612</v>
      </c>
      <c r="J387" s="237" t="s">
        <v>612</v>
      </c>
      <c r="K387" s="237">
        <v>1.1627906976744186E-2</v>
      </c>
      <c r="L387" s="237">
        <v>1.5463917525773196E-2</v>
      </c>
      <c r="M387" s="237">
        <v>3.4482758620689655E-2</v>
      </c>
    </row>
    <row r="388" spans="1:13" ht="18.600000000000001" customHeight="1">
      <c r="A388" s="5"/>
      <c r="C388" s="221"/>
      <c r="D388" s="221"/>
      <c r="E388" s="171"/>
      <c r="F388" s="171"/>
      <c r="G388" s="171"/>
      <c r="H388" s="237"/>
      <c r="I388" s="237"/>
      <c r="J388" s="237"/>
      <c r="K388" s="237"/>
      <c r="L388" s="237"/>
      <c r="M388" s="237"/>
    </row>
    <row r="389" spans="1:13" ht="18.600000000000001" customHeight="1">
      <c r="A389" s="5"/>
      <c r="C389" s="575" t="s">
        <v>1237</v>
      </c>
      <c r="D389" s="575"/>
      <c r="E389" s="575"/>
      <c r="F389" s="575"/>
      <c r="G389" s="575"/>
      <c r="H389" s="236"/>
      <c r="I389" s="236"/>
      <c r="J389" s="236"/>
      <c r="K389" s="236">
        <v>3.2034498690897889E-2</v>
      </c>
      <c r="L389" s="236">
        <v>3.0066988627512073E-2</v>
      </c>
      <c r="M389" s="236">
        <v>3.2109362581465586E-2</v>
      </c>
    </row>
    <row r="390" spans="1:13" ht="18.600000000000001" customHeight="1">
      <c r="A390" s="5"/>
      <c r="C390" s="515" t="s">
        <v>421</v>
      </c>
      <c r="D390" s="515"/>
      <c r="E390" s="515"/>
      <c r="F390" s="515"/>
      <c r="G390" s="515"/>
      <c r="H390" s="235"/>
      <c r="I390" s="235"/>
      <c r="J390" s="235"/>
      <c r="K390" s="235">
        <v>2.9503428215250364E-2</v>
      </c>
      <c r="L390" s="235">
        <v>2.7678005493344603E-2</v>
      </c>
      <c r="M390" s="235">
        <v>2.8509719222462204E-2</v>
      </c>
    </row>
    <row r="391" spans="1:13" ht="18.600000000000001" customHeight="1">
      <c r="A391" s="5"/>
      <c r="C391" s="608" t="s">
        <v>1202</v>
      </c>
      <c r="D391" s="608"/>
      <c r="E391" s="171"/>
      <c r="F391" s="171"/>
      <c r="G391" s="171"/>
      <c r="H391" s="237" t="s">
        <v>612</v>
      </c>
      <c r="I391" s="237" t="s">
        <v>612</v>
      </c>
      <c r="J391" s="237" t="s">
        <v>612</v>
      </c>
      <c r="K391" s="237">
        <v>5.4329371816638369E-2</v>
      </c>
      <c r="L391" s="237">
        <v>5.1526717557251911E-2</v>
      </c>
      <c r="M391" s="237">
        <v>5.4112554112554112E-2</v>
      </c>
    </row>
    <row r="392" spans="1:13" ht="18.600000000000001" customHeight="1">
      <c r="A392" s="5"/>
      <c r="C392" s="608" t="s">
        <v>1203</v>
      </c>
      <c r="D392" s="608"/>
      <c r="E392" s="171"/>
      <c r="F392" s="171"/>
      <c r="G392" s="171"/>
      <c r="H392" s="237" t="s">
        <v>612</v>
      </c>
      <c r="I392" s="237" t="s">
        <v>612</v>
      </c>
      <c r="J392" s="237" t="s">
        <v>612</v>
      </c>
      <c r="K392" s="237">
        <v>3.3278955954323002E-2</v>
      </c>
      <c r="L392" s="237">
        <v>3.3388429752066115E-2</v>
      </c>
      <c r="M392" s="237">
        <v>3.5520974289580516E-2</v>
      </c>
    </row>
    <row r="393" spans="1:13" ht="18.600000000000001" customHeight="1">
      <c r="A393" s="5"/>
      <c r="C393" s="608" t="s">
        <v>1204</v>
      </c>
      <c r="D393" s="608"/>
      <c r="E393" s="171"/>
      <c r="F393" s="171"/>
      <c r="G393" s="171"/>
      <c r="H393" s="237" t="s">
        <v>612</v>
      </c>
      <c r="I393" s="237" t="s">
        <v>612</v>
      </c>
      <c r="J393" s="237" t="s">
        <v>612</v>
      </c>
      <c r="K393" s="237">
        <v>6.9025021570319244E-3</v>
      </c>
      <c r="L393" s="237">
        <v>2.5337837837837839E-3</v>
      </c>
      <c r="M393" s="237">
        <v>1.6501650165016502E-3</v>
      </c>
    </row>
    <row r="394" spans="1:13" ht="18.600000000000001" customHeight="1">
      <c r="A394" s="5"/>
      <c r="C394" s="219"/>
      <c r="D394" s="171"/>
      <c r="E394" s="171"/>
      <c r="F394" s="171"/>
      <c r="G394" s="171"/>
      <c r="H394" s="235"/>
      <c r="I394" s="235"/>
      <c r="J394" s="235"/>
      <c r="K394" s="235"/>
      <c r="L394" s="235"/>
      <c r="M394" s="235"/>
    </row>
    <row r="395" spans="1:13" ht="18.600000000000001" customHeight="1">
      <c r="A395" s="5"/>
      <c r="C395" s="515" t="s">
        <v>422</v>
      </c>
      <c r="D395" s="515"/>
      <c r="E395" s="171"/>
      <c r="F395" s="171"/>
      <c r="G395" s="171"/>
      <c r="H395" s="235"/>
      <c r="I395" s="235"/>
      <c r="J395" s="235"/>
      <c r="K395" s="235">
        <v>3.9285714285714285E-2</v>
      </c>
      <c r="L395" s="235">
        <v>3.6773428232502965E-2</v>
      </c>
      <c r="M395" s="235">
        <v>4.2143287176399757E-2</v>
      </c>
    </row>
    <row r="396" spans="1:13" ht="18.600000000000001" customHeight="1">
      <c r="A396" s="5"/>
      <c r="C396" s="608" t="s">
        <v>1202</v>
      </c>
      <c r="D396" s="608"/>
      <c r="E396" s="171"/>
      <c r="F396" s="171"/>
      <c r="G396" s="171"/>
      <c r="H396" s="237" t="s">
        <v>612</v>
      </c>
      <c r="I396" s="237" t="s">
        <v>612</v>
      </c>
      <c r="J396" s="237" t="s">
        <v>612</v>
      </c>
      <c r="K396" s="237">
        <v>6.1465721040189124E-2</v>
      </c>
      <c r="L396" s="237">
        <v>6.3660477453580902E-2</v>
      </c>
      <c r="M396" s="237">
        <v>6.3768115942028983E-2</v>
      </c>
    </row>
    <row r="397" spans="1:13" ht="18.600000000000001" customHeight="1">
      <c r="A397" s="5"/>
      <c r="C397" s="608" t="s">
        <v>1203</v>
      </c>
      <c r="D397" s="608"/>
      <c r="E397" s="171"/>
      <c r="F397" s="171"/>
      <c r="G397" s="171"/>
      <c r="H397" s="237" t="s">
        <v>612</v>
      </c>
      <c r="I397" s="237" t="s">
        <v>612</v>
      </c>
      <c r="J397" s="237" t="s">
        <v>612</v>
      </c>
      <c r="K397" s="237">
        <v>3.367875647668394E-2</v>
      </c>
      <c r="L397" s="237">
        <v>3.1852472757753561E-2</v>
      </c>
      <c r="M397" s="237">
        <v>3.9462636439966413E-2</v>
      </c>
    </row>
    <row r="398" spans="1:13" ht="18.600000000000001" customHeight="1">
      <c r="A398" s="5"/>
      <c r="C398" s="608" t="s">
        <v>1204</v>
      </c>
      <c r="D398" s="608"/>
      <c r="E398" s="171"/>
      <c r="F398" s="171"/>
      <c r="G398" s="171"/>
      <c r="H398" s="237" t="s">
        <v>612</v>
      </c>
      <c r="I398" s="237" t="s">
        <v>612</v>
      </c>
      <c r="J398" s="237" t="s">
        <v>612</v>
      </c>
      <c r="K398" s="237">
        <v>1.0101010101010102E-2</v>
      </c>
      <c r="L398" s="237">
        <v>0</v>
      </c>
      <c r="M398" s="237">
        <v>8.0000000000000002E-3</v>
      </c>
    </row>
    <row r="399" spans="1:13" ht="18.600000000000001" customHeight="1">
      <c r="A399" s="5"/>
      <c r="C399" s="104"/>
      <c r="D399" s="104"/>
      <c r="E399" s="104"/>
      <c r="F399" s="104"/>
      <c r="G399" s="104"/>
      <c r="H399" s="237"/>
      <c r="I399" s="237"/>
      <c r="J399" s="237"/>
      <c r="K399" s="237"/>
      <c r="L399" s="237"/>
      <c r="M399" s="237"/>
    </row>
    <row r="400" spans="1:13" ht="18.600000000000001" customHeight="1">
      <c r="A400" s="5"/>
      <c r="C400" s="575" t="s">
        <v>1238</v>
      </c>
      <c r="D400" s="575"/>
      <c r="E400" s="575"/>
      <c r="F400" s="575"/>
      <c r="G400" s="575"/>
      <c r="H400" s="236"/>
      <c r="I400" s="236"/>
      <c r="J400" s="236"/>
      <c r="K400" s="236">
        <v>7.4608904933814682E-2</v>
      </c>
      <c r="L400" s="236">
        <v>5.87515299877601E-2</v>
      </c>
      <c r="M400" s="236">
        <v>6.6176470588235295E-2</v>
      </c>
    </row>
    <row r="401" spans="1:13" ht="18.600000000000001" customHeight="1">
      <c r="A401" s="5"/>
      <c r="C401" s="515" t="s">
        <v>421</v>
      </c>
      <c r="D401" s="515"/>
      <c r="E401" s="515"/>
      <c r="F401" s="515"/>
      <c r="G401" s="515"/>
      <c r="H401" s="235"/>
      <c r="I401" s="235"/>
      <c r="J401" s="235"/>
      <c r="K401" s="235">
        <v>8.2554517133956382E-2</v>
      </c>
      <c r="L401" s="235">
        <v>6.0606060606060608E-2</v>
      </c>
      <c r="M401" s="235">
        <v>5.9485530546623797E-2</v>
      </c>
    </row>
    <row r="402" spans="1:13" ht="18.600000000000001" customHeight="1">
      <c r="A402" s="5"/>
      <c r="C402" s="608" t="s">
        <v>1202</v>
      </c>
      <c r="D402" s="608"/>
      <c r="E402" s="171"/>
      <c r="F402" s="171"/>
      <c r="G402" s="171"/>
      <c r="H402" s="237" t="s">
        <v>612</v>
      </c>
      <c r="I402" s="237" t="s">
        <v>612</v>
      </c>
      <c r="J402" s="237" t="s">
        <v>612</v>
      </c>
      <c r="K402" s="237">
        <v>0.12264150943396226</v>
      </c>
      <c r="L402" s="237">
        <v>5.434782608695652E-2</v>
      </c>
      <c r="M402" s="237">
        <v>4.9382716049382713E-2</v>
      </c>
    </row>
    <row r="403" spans="1:13" ht="18.600000000000001" customHeight="1">
      <c r="A403" s="5"/>
      <c r="C403" s="608" t="s">
        <v>1203</v>
      </c>
      <c r="D403" s="608"/>
      <c r="E403" s="171"/>
      <c r="F403" s="171"/>
      <c r="G403" s="171"/>
      <c r="H403" s="237" t="s">
        <v>612</v>
      </c>
      <c r="I403" s="237" t="s">
        <v>612</v>
      </c>
      <c r="J403" s="237" t="s">
        <v>612</v>
      </c>
      <c r="K403" s="237">
        <v>9.8245614035087719E-2</v>
      </c>
      <c r="L403" s="237">
        <v>5.2447552447552448E-2</v>
      </c>
      <c r="M403" s="237">
        <v>3.6423841059602648E-2</v>
      </c>
    </row>
    <row r="404" spans="1:13" ht="18.600000000000001" customHeight="1">
      <c r="A404" s="5"/>
      <c r="C404" s="608" t="s">
        <v>1204</v>
      </c>
      <c r="D404" s="608"/>
      <c r="E404" s="171"/>
      <c r="F404" s="171"/>
      <c r="G404" s="171"/>
      <c r="H404" s="237" t="s">
        <v>612</v>
      </c>
      <c r="I404" s="237" t="s">
        <v>612</v>
      </c>
      <c r="J404" s="237" t="s">
        <v>612</v>
      </c>
      <c r="K404" s="237">
        <v>4.7808764940239043E-2</v>
      </c>
      <c r="L404" s="237">
        <v>7.2289156626506021E-2</v>
      </c>
      <c r="M404" s="237">
        <v>9.2050209205020925E-2</v>
      </c>
    </row>
    <row r="405" spans="1:13" ht="18.600000000000001" customHeight="1">
      <c r="A405" s="5"/>
      <c r="C405" s="219"/>
      <c r="D405" s="171"/>
      <c r="E405" s="171"/>
      <c r="F405" s="171"/>
      <c r="G405" s="171"/>
      <c r="H405" s="235"/>
      <c r="I405" s="235"/>
      <c r="J405" s="235"/>
      <c r="K405" s="235"/>
      <c r="L405" s="235"/>
      <c r="M405" s="235"/>
    </row>
    <row r="406" spans="1:13" ht="18.600000000000001" customHeight="1">
      <c r="A406" s="5"/>
      <c r="C406" s="515" t="s">
        <v>422</v>
      </c>
      <c r="D406" s="515"/>
      <c r="E406" s="171"/>
      <c r="F406" s="171"/>
      <c r="G406" s="171"/>
      <c r="H406" s="235"/>
      <c r="I406" s="235"/>
      <c r="J406" s="235"/>
      <c r="K406" s="235">
        <v>4.7619047619047616E-2</v>
      </c>
      <c r="L406" s="235">
        <v>5.2631578947368418E-2</v>
      </c>
      <c r="M406" s="235">
        <v>8.7628865979381437E-2</v>
      </c>
    </row>
    <row r="407" spans="1:13" ht="18.600000000000001" customHeight="1">
      <c r="A407" s="5"/>
      <c r="C407" s="608" t="s">
        <v>1202</v>
      </c>
      <c r="D407" s="608"/>
      <c r="E407" s="171"/>
      <c r="F407" s="171"/>
      <c r="G407" s="171"/>
      <c r="H407" s="237" t="s">
        <v>612</v>
      </c>
      <c r="I407" s="237" t="s">
        <v>612</v>
      </c>
      <c r="J407" s="237" t="s">
        <v>612</v>
      </c>
      <c r="K407" s="237">
        <v>0.10256410256410256</v>
      </c>
      <c r="L407" s="237">
        <v>6.6666666666666666E-2</v>
      </c>
      <c r="M407" s="237">
        <v>0.1111111111111111</v>
      </c>
    </row>
    <row r="408" spans="1:13" ht="18.600000000000001" customHeight="1">
      <c r="A408" s="5"/>
      <c r="C408" s="608" t="s">
        <v>1203</v>
      </c>
      <c r="D408" s="608"/>
      <c r="E408" s="171"/>
      <c r="F408" s="171"/>
      <c r="G408" s="171"/>
      <c r="H408" s="237" t="s">
        <v>612</v>
      </c>
      <c r="I408" s="237" t="s">
        <v>612</v>
      </c>
      <c r="J408" s="237" t="s">
        <v>612</v>
      </c>
      <c r="K408" s="237">
        <v>0.04</v>
      </c>
      <c r="L408" s="237">
        <v>4.5871559633027525E-2</v>
      </c>
      <c r="M408" s="237">
        <v>6.8376068376068383E-2</v>
      </c>
    </row>
    <row r="409" spans="1:13" ht="18.600000000000001" customHeight="1">
      <c r="A409" s="5"/>
      <c r="C409" s="608" t="s">
        <v>1204</v>
      </c>
      <c r="D409" s="608"/>
      <c r="E409" s="171"/>
      <c r="F409" s="171"/>
      <c r="G409" s="171"/>
      <c r="H409" s="237" t="s">
        <v>612</v>
      </c>
      <c r="I409" s="237" t="s">
        <v>612</v>
      </c>
      <c r="J409" s="237" t="s">
        <v>612</v>
      </c>
      <c r="K409" s="237">
        <v>0.02</v>
      </c>
      <c r="L409" s="237">
        <v>5.8823529411764705E-2</v>
      </c>
      <c r="M409" s="237">
        <v>0.12</v>
      </c>
    </row>
    <row r="410" spans="1:13" ht="18.600000000000001" customHeight="1">
      <c r="A410" s="5"/>
      <c r="C410" s="221"/>
      <c r="D410" s="221"/>
      <c r="E410" s="171"/>
      <c r="F410" s="171"/>
      <c r="G410" s="171"/>
      <c r="H410" s="237"/>
      <c r="I410" s="237"/>
      <c r="J410" s="237"/>
      <c r="K410" s="237"/>
      <c r="L410" s="237"/>
      <c r="M410" s="237"/>
    </row>
    <row r="411" spans="1:13" ht="18.600000000000001" customHeight="1">
      <c r="A411" s="5"/>
      <c r="C411" s="575" t="s">
        <v>1239</v>
      </c>
      <c r="D411" s="575"/>
      <c r="E411" s="575"/>
      <c r="F411" s="575"/>
      <c r="G411" s="575"/>
      <c r="H411" s="236"/>
      <c r="I411" s="236"/>
      <c r="J411" s="236"/>
      <c r="K411" s="236">
        <v>6.5476190476190479E-2</v>
      </c>
      <c r="L411" s="236">
        <v>5.6179775280898875E-2</v>
      </c>
      <c r="M411" s="236">
        <v>0.05</v>
      </c>
    </row>
    <row r="412" spans="1:13" ht="18.600000000000001" customHeight="1">
      <c r="A412" s="5"/>
      <c r="C412" s="515" t="s">
        <v>421</v>
      </c>
      <c r="D412" s="515"/>
      <c r="E412" s="515"/>
      <c r="F412" s="515"/>
      <c r="G412" s="515"/>
      <c r="H412" s="235"/>
      <c r="I412" s="235"/>
      <c r="J412" s="235"/>
      <c r="K412" s="235">
        <v>9.4017094017094016E-2</v>
      </c>
      <c r="L412" s="235">
        <v>4.7619047619047616E-2</v>
      </c>
      <c r="M412" s="235">
        <v>6.1538461538461542E-2</v>
      </c>
    </row>
    <row r="413" spans="1:13" ht="18.600000000000001" customHeight="1">
      <c r="A413" s="5"/>
      <c r="C413" s="608" t="s">
        <v>1202</v>
      </c>
      <c r="D413" s="608"/>
      <c r="E413" s="171"/>
      <c r="F413" s="171"/>
      <c r="G413" s="171"/>
      <c r="H413" s="237"/>
      <c r="I413" s="237"/>
      <c r="J413" s="237"/>
      <c r="K413" s="237">
        <v>0.2</v>
      </c>
      <c r="L413" s="237">
        <v>4.7619047619047616E-2</v>
      </c>
      <c r="M413" s="237">
        <v>8.3333333333333329E-2</v>
      </c>
    </row>
    <row r="414" spans="1:13" ht="18.600000000000001" customHeight="1">
      <c r="A414" s="5"/>
      <c r="C414" s="608" t="s">
        <v>1203</v>
      </c>
      <c r="D414" s="608"/>
      <c r="E414" s="171"/>
      <c r="F414" s="171"/>
      <c r="G414" s="171"/>
      <c r="H414" s="237" t="s">
        <v>612</v>
      </c>
      <c r="I414" s="237" t="s">
        <v>612</v>
      </c>
      <c r="J414" s="237" t="s">
        <v>612</v>
      </c>
      <c r="K414" s="237">
        <v>4.8387096774193547E-2</v>
      </c>
      <c r="L414" s="237">
        <v>6.3492063492063489E-2</v>
      </c>
      <c r="M414" s="237">
        <v>4.4117647058823532E-2</v>
      </c>
    </row>
    <row r="415" spans="1:13" ht="18.600000000000001" customHeight="1">
      <c r="A415" s="5"/>
      <c r="C415" s="608" t="s">
        <v>1204</v>
      </c>
      <c r="D415" s="608"/>
      <c r="E415" s="171"/>
      <c r="F415" s="171"/>
      <c r="G415" s="171"/>
      <c r="H415" s="237" t="s">
        <v>612</v>
      </c>
      <c r="I415" s="237" t="s">
        <v>612</v>
      </c>
      <c r="J415" s="237" t="s">
        <v>612</v>
      </c>
      <c r="K415" s="237">
        <v>0.125</v>
      </c>
      <c r="L415" s="237">
        <v>2.3809523809523808E-2</v>
      </c>
      <c r="M415" s="237">
        <v>7.8947368421052627E-2</v>
      </c>
    </row>
    <row r="416" spans="1:13" ht="18.600000000000001" customHeight="1">
      <c r="A416" s="5"/>
      <c r="C416" s="219"/>
      <c r="D416" s="171"/>
      <c r="E416" s="171"/>
      <c r="F416" s="171"/>
      <c r="G416" s="171"/>
      <c r="H416" s="235"/>
      <c r="I416" s="235"/>
      <c r="J416" s="235"/>
      <c r="K416" s="235"/>
      <c r="L416" s="235"/>
      <c r="M416" s="235"/>
    </row>
    <row r="417" spans="1:13" ht="18.600000000000001" customHeight="1">
      <c r="A417" s="5"/>
      <c r="C417" s="515" t="s">
        <v>422</v>
      </c>
      <c r="D417" s="515"/>
      <c r="E417" s="171"/>
      <c r="F417" s="171"/>
      <c r="G417" s="171"/>
      <c r="H417" s="235"/>
      <c r="I417" s="235"/>
      <c r="J417" s="235"/>
      <c r="K417" s="235">
        <v>0</v>
      </c>
      <c r="L417" s="235">
        <v>7.6923076923076927E-2</v>
      </c>
      <c r="M417" s="235">
        <v>0.02</v>
      </c>
    </row>
    <row r="418" spans="1:13" ht="18.600000000000001" customHeight="1">
      <c r="A418" s="5"/>
      <c r="C418" s="608" t="s">
        <v>1202</v>
      </c>
      <c r="D418" s="608"/>
      <c r="E418" s="171"/>
      <c r="F418" s="171"/>
      <c r="G418" s="171"/>
      <c r="H418" s="237" t="s">
        <v>612</v>
      </c>
      <c r="I418" s="237" t="s">
        <v>612</v>
      </c>
      <c r="J418" s="237" t="s">
        <v>612</v>
      </c>
      <c r="K418" s="237">
        <v>0</v>
      </c>
      <c r="L418" s="237">
        <v>0.125</v>
      </c>
      <c r="M418" s="237">
        <v>0</v>
      </c>
    </row>
    <row r="419" spans="1:13" ht="18.600000000000001" customHeight="1">
      <c r="A419" s="5"/>
      <c r="C419" s="608" t="s">
        <v>1203</v>
      </c>
      <c r="D419" s="608"/>
      <c r="E419" s="171"/>
      <c r="F419" s="171"/>
      <c r="G419" s="171"/>
      <c r="H419" s="237" t="s">
        <v>612</v>
      </c>
      <c r="I419" s="237" t="s">
        <v>612</v>
      </c>
      <c r="J419" s="237" t="s">
        <v>612</v>
      </c>
      <c r="K419" s="237">
        <v>0</v>
      </c>
      <c r="L419" s="237">
        <v>0.10714285714285714</v>
      </c>
      <c r="M419" s="237">
        <v>3.5714285714285712E-2</v>
      </c>
    </row>
    <row r="420" spans="1:13" ht="18.600000000000001" customHeight="1">
      <c r="A420" s="5"/>
      <c r="C420" s="608" t="s">
        <v>1204</v>
      </c>
      <c r="D420" s="608"/>
      <c r="E420" s="171"/>
      <c r="F420" s="171"/>
      <c r="G420" s="171"/>
      <c r="H420" s="237" t="s">
        <v>612</v>
      </c>
      <c r="I420" s="237" t="s">
        <v>612</v>
      </c>
      <c r="J420" s="237" t="s">
        <v>612</v>
      </c>
      <c r="K420" s="237">
        <v>0</v>
      </c>
      <c r="L420" s="237">
        <v>0</v>
      </c>
      <c r="M420" s="237">
        <v>0</v>
      </c>
    </row>
    <row r="421" spans="1:13" ht="18.600000000000001" customHeight="1">
      <c r="A421" s="5"/>
      <c r="C421" s="104"/>
      <c r="D421" s="104"/>
      <c r="E421" s="104"/>
      <c r="F421" s="104"/>
      <c r="G421" s="104"/>
      <c r="H421" s="237"/>
      <c r="I421" s="237"/>
      <c r="J421" s="237"/>
      <c r="K421" s="237"/>
      <c r="L421" s="237"/>
      <c r="M421" s="237"/>
    </row>
    <row r="422" spans="1:13" ht="18.600000000000001" customHeight="1">
      <c r="A422" s="5"/>
      <c r="C422" s="575" t="s">
        <v>1240</v>
      </c>
      <c r="D422" s="575"/>
      <c r="E422" s="575"/>
      <c r="F422" s="575"/>
      <c r="G422" s="575"/>
      <c r="H422" s="236"/>
      <c r="I422" s="236"/>
      <c r="J422" s="236"/>
      <c r="K422" s="236">
        <v>4.46521287642783E-2</v>
      </c>
      <c r="L422" s="236">
        <v>6.1822125813449022E-2</v>
      </c>
      <c r="M422" s="236">
        <v>5.1664753157290473E-2</v>
      </c>
    </row>
    <row r="423" spans="1:13" ht="18.600000000000001" customHeight="1">
      <c r="A423" s="5"/>
      <c r="C423" s="515" t="s">
        <v>421</v>
      </c>
      <c r="D423" s="515"/>
      <c r="E423" s="515"/>
      <c r="F423" s="515"/>
      <c r="G423" s="515"/>
      <c r="H423" s="235"/>
      <c r="I423" s="235"/>
      <c r="J423" s="235"/>
      <c r="K423" s="235">
        <v>3.3602150537634407E-2</v>
      </c>
      <c r="L423" s="235">
        <v>5.9322033898305086E-2</v>
      </c>
      <c r="M423" s="235">
        <v>4.6546546546546545E-2</v>
      </c>
    </row>
    <row r="424" spans="1:13" ht="18.600000000000001" customHeight="1">
      <c r="A424" s="5"/>
      <c r="C424" s="608" t="s">
        <v>1202</v>
      </c>
      <c r="D424" s="608"/>
      <c r="E424" s="171"/>
      <c r="F424" s="171"/>
      <c r="G424" s="171"/>
      <c r="H424" s="237" t="s">
        <v>612</v>
      </c>
      <c r="I424" s="237" t="s">
        <v>612</v>
      </c>
      <c r="J424" s="237" t="s">
        <v>612</v>
      </c>
      <c r="K424" s="237">
        <v>5.1094890510948905E-2</v>
      </c>
      <c r="L424" s="237">
        <v>7.2072072072072071E-2</v>
      </c>
      <c r="M424" s="237">
        <v>8.8607594936708861E-2</v>
      </c>
    </row>
    <row r="425" spans="1:13" ht="18.600000000000001" customHeight="1">
      <c r="A425" s="5"/>
      <c r="C425" s="608" t="s">
        <v>1203</v>
      </c>
      <c r="D425" s="608"/>
      <c r="E425" s="171"/>
      <c r="F425" s="171"/>
      <c r="G425" s="171"/>
      <c r="H425" s="237" t="s">
        <v>612</v>
      </c>
      <c r="I425" s="237" t="s">
        <v>612</v>
      </c>
      <c r="J425" s="237" t="s">
        <v>612</v>
      </c>
      <c r="K425" s="237">
        <v>2.952755905511811E-2</v>
      </c>
      <c r="L425" s="237">
        <v>5.7142857142857141E-2</v>
      </c>
      <c r="M425" s="237">
        <v>3.292181069958848E-2</v>
      </c>
    </row>
    <row r="426" spans="1:13" ht="18.600000000000001" customHeight="1">
      <c r="A426" s="5"/>
      <c r="C426" s="608" t="s">
        <v>1204</v>
      </c>
      <c r="D426" s="608"/>
      <c r="E426" s="171"/>
      <c r="F426" s="171"/>
      <c r="G426" s="171"/>
      <c r="H426" s="237" t="s">
        <v>612</v>
      </c>
      <c r="I426" s="237" t="s">
        <v>612</v>
      </c>
      <c r="J426" s="237" t="s">
        <v>612</v>
      </c>
      <c r="K426" s="237">
        <v>3.0303030303030304E-2</v>
      </c>
      <c r="L426" s="237">
        <v>5.6074766355140186E-2</v>
      </c>
      <c r="M426" s="237">
        <v>7.9207920792079209E-2</v>
      </c>
    </row>
    <row r="427" spans="1:13" ht="18.600000000000001" customHeight="1">
      <c r="A427" s="5"/>
      <c r="C427" s="219"/>
      <c r="D427" s="171"/>
      <c r="E427" s="171"/>
      <c r="F427" s="171"/>
      <c r="G427" s="171"/>
      <c r="H427" s="235"/>
      <c r="I427" s="235"/>
      <c r="J427" s="235"/>
      <c r="K427" s="235"/>
      <c r="L427" s="235"/>
      <c r="M427" s="235"/>
    </row>
    <row r="428" spans="1:13" ht="18.600000000000001" customHeight="1">
      <c r="A428" s="5"/>
      <c r="C428" s="515" t="s">
        <v>422</v>
      </c>
      <c r="D428" s="515"/>
      <c r="E428" s="171"/>
      <c r="F428" s="171"/>
      <c r="G428" s="171"/>
      <c r="H428" s="235"/>
      <c r="I428" s="235"/>
      <c r="J428" s="235"/>
      <c r="K428" s="235">
        <v>8.2191780821917804E-2</v>
      </c>
      <c r="L428" s="235">
        <v>7.0093457943925228E-2</v>
      </c>
      <c r="M428" s="235">
        <v>6.8292682926829273E-2</v>
      </c>
    </row>
    <row r="429" spans="1:13" ht="18.600000000000001" customHeight="1">
      <c r="A429" s="5"/>
      <c r="C429" s="608" t="s">
        <v>1202</v>
      </c>
      <c r="D429" s="608"/>
      <c r="E429" s="171"/>
      <c r="F429" s="171"/>
      <c r="G429" s="171"/>
      <c r="H429" s="237" t="s">
        <v>612</v>
      </c>
      <c r="I429" s="237" t="s">
        <v>612</v>
      </c>
      <c r="J429" s="237" t="s">
        <v>612</v>
      </c>
      <c r="K429" s="237">
        <v>6.097560975609756E-2</v>
      </c>
      <c r="L429" s="237">
        <v>8.1081081081081086E-2</v>
      </c>
      <c r="M429" s="237">
        <v>0.13114754098360656</v>
      </c>
    </row>
    <row r="430" spans="1:13" ht="18.600000000000001" customHeight="1">
      <c r="A430" s="5"/>
      <c r="C430" s="608" t="s">
        <v>1203</v>
      </c>
      <c r="D430" s="608"/>
      <c r="E430" s="171"/>
      <c r="F430" s="171"/>
      <c r="G430" s="171"/>
      <c r="H430" s="237" t="s">
        <v>612</v>
      </c>
      <c r="I430" s="237" t="s">
        <v>612</v>
      </c>
      <c r="J430" s="237" t="s">
        <v>612</v>
      </c>
      <c r="K430" s="237">
        <v>9.8484848484848481E-2</v>
      </c>
      <c r="L430" s="237">
        <v>6.7669172932330823E-2</v>
      </c>
      <c r="M430" s="237">
        <v>4.3795620437956206E-2</v>
      </c>
    </row>
    <row r="431" spans="1:13" ht="18.600000000000001" customHeight="1">
      <c r="A431" s="5"/>
      <c r="C431" s="608" t="s">
        <v>1204</v>
      </c>
      <c r="D431" s="608"/>
      <c r="E431" s="171"/>
      <c r="F431" s="171"/>
      <c r="G431" s="171"/>
      <c r="H431" s="237" t="s">
        <v>612</v>
      </c>
      <c r="I431" s="237" t="s">
        <v>612</v>
      </c>
      <c r="J431" s="237" t="s">
        <v>612</v>
      </c>
      <c r="K431" s="237">
        <v>0</v>
      </c>
      <c r="L431" s="237">
        <v>0</v>
      </c>
      <c r="M431" s="237">
        <v>0</v>
      </c>
    </row>
    <row r="432" spans="1:13" ht="18.600000000000001" customHeight="1">
      <c r="A432" s="5"/>
      <c r="C432" s="171"/>
      <c r="D432" s="171"/>
      <c r="E432" s="171"/>
      <c r="F432" s="171"/>
      <c r="G432" s="171"/>
      <c r="H432" s="235"/>
      <c r="I432" s="235"/>
      <c r="J432" s="235"/>
      <c r="K432" s="235"/>
      <c r="L432" s="235"/>
      <c r="M432" s="235"/>
    </row>
    <row r="433" spans="3:13" ht="39" customHeight="1">
      <c r="C433" s="575" t="s">
        <v>1241</v>
      </c>
      <c r="D433" s="575"/>
      <c r="E433" s="575"/>
      <c r="F433" s="575"/>
      <c r="G433" s="575"/>
      <c r="H433" s="236"/>
      <c r="I433" s="236"/>
      <c r="J433" s="236"/>
      <c r="K433" s="236">
        <v>0.12676056338028169</v>
      </c>
      <c r="L433" s="236">
        <v>9.4420600858369105E-2</v>
      </c>
      <c r="M433" s="236">
        <v>4.9107142857142856E-2</v>
      </c>
    </row>
    <row r="434" spans="3:13" ht="18.600000000000001" customHeight="1">
      <c r="C434" s="515" t="s">
        <v>421</v>
      </c>
      <c r="D434" s="515"/>
      <c r="E434" s="515"/>
      <c r="F434" s="515"/>
      <c r="G434" s="515"/>
      <c r="H434" s="235"/>
      <c r="I434" s="235"/>
      <c r="J434" s="235"/>
      <c r="K434" s="235">
        <v>0.1415929203539823</v>
      </c>
      <c r="L434" s="235">
        <v>7.9646017699115043E-2</v>
      </c>
      <c r="M434" s="235">
        <v>5.4545454545454543E-2</v>
      </c>
    </row>
    <row r="435" spans="3:13" ht="18.600000000000001" customHeight="1">
      <c r="C435" s="608" t="s">
        <v>1202</v>
      </c>
      <c r="D435" s="608"/>
      <c r="E435" s="171"/>
      <c r="F435" s="171"/>
      <c r="G435" s="171"/>
      <c r="H435" s="237" t="s">
        <v>612</v>
      </c>
      <c r="I435" s="237" t="s">
        <v>612</v>
      </c>
      <c r="J435" s="237" t="s">
        <v>612</v>
      </c>
      <c r="K435" s="237">
        <v>0.1</v>
      </c>
      <c r="L435" s="237">
        <v>5.5555555555555552E-2</v>
      </c>
      <c r="M435" s="237">
        <v>0</v>
      </c>
    </row>
    <row r="436" spans="3:13" ht="18.600000000000001" customHeight="1">
      <c r="C436" s="608" t="s">
        <v>1203</v>
      </c>
      <c r="D436" s="608"/>
      <c r="E436" s="171"/>
      <c r="F436" s="171"/>
      <c r="G436" s="171"/>
      <c r="H436" s="237" t="s">
        <v>612</v>
      </c>
      <c r="I436" s="237" t="s">
        <v>612</v>
      </c>
      <c r="J436" s="237" t="s">
        <v>612</v>
      </c>
      <c r="K436" s="237">
        <v>0.14666666666666667</v>
      </c>
      <c r="L436" s="237">
        <v>8.7499999999999994E-2</v>
      </c>
      <c r="M436" s="237">
        <v>6.1728395061728392E-2</v>
      </c>
    </row>
    <row r="437" spans="3:13" ht="18.600000000000001" customHeight="1">
      <c r="C437" s="608" t="s">
        <v>1204</v>
      </c>
      <c r="D437" s="608"/>
      <c r="E437" s="171"/>
      <c r="F437" s="171"/>
      <c r="G437" s="171"/>
      <c r="H437" s="237" t="s">
        <v>612</v>
      </c>
      <c r="I437" s="237" t="s">
        <v>612</v>
      </c>
      <c r="J437" s="237" t="s">
        <v>612</v>
      </c>
      <c r="K437" s="237">
        <v>0.16666666666666666</v>
      </c>
      <c r="L437" s="237">
        <v>6.6666666666666666E-2</v>
      </c>
      <c r="M437" s="237">
        <v>6.6666666666666666E-2</v>
      </c>
    </row>
    <row r="438" spans="3:13" ht="18.600000000000001" customHeight="1">
      <c r="C438" s="219"/>
      <c r="D438" s="171"/>
      <c r="E438" s="171"/>
      <c r="F438" s="171"/>
      <c r="G438" s="171"/>
      <c r="H438" s="235"/>
      <c r="I438" s="235"/>
      <c r="J438" s="235"/>
      <c r="K438" s="235"/>
      <c r="L438" s="235"/>
      <c r="M438" s="235"/>
    </row>
    <row r="439" spans="3:13" ht="18.600000000000001" customHeight="1">
      <c r="C439" s="515" t="s">
        <v>422</v>
      </c>
      <c r="D439" s="515"/>
      <c r="E439" s="171"/>
      <c r="F439" s="171"/>
      <c r="G439" s="171"/>
      <c r="H439" s="235"/>
      <c r="I439" s="235"/>
      <c r="J439" s="235"/>
      <c r="K439" s="235">
        <v>0.11</v>
      </c>
      <c r="L439" s="235">
        <v>0.10833333333333334</v>
      </c>
      <c r="M439" s="235">
        <v>4.3859649122807015E-2</v>
      </c>
    </row>
    <row r="440" spans="3:13" ht="18.600000000000001" customHeight="1">
      <c r="C440" s="608" t="s">
        <v>1202</v>
      </c>
      <c r="D440" s="608"/>
      <c r="E440" s="171"/>
      <c r="F440" s="171"/>
      <c r="G440" s="171"/>
      <c r="H440" s="237" t="s">
        <v>612</v>
      </c>
      <c r="I440" s="237" t="s">
        <v>612</v>
      </c>
      <c r="J440" s="237" t="s">
        <v>612</v>
      </c>
      <c r="K440" s="237">
        <v>0.2</v>
      </c>
      <c r="L440" s="237">
        <v>0.18181818181818182</v>
      </c>
      <c r="M440" s="237">
        <v>5.5555555555555552E-2</v>
      </c>
    </row>
    <row r="441" spans="3:13" ht="18.600000000000001">
      <c r="C441" s="608" t="s">
        <v>1203</v>
      </c>
      <c r="D441" s="608"/>
      <c r="E441" s="171"/>
      <c r="F441" s="171"/>
      <c r="G441" s="171"/>
      <c r="H441" s="237" t="s">
        <v>612</v>
      </c>
      <c r="I441" s="237" t="s">
        <v>612</v>
      </c>
      <c r="J441" s="237" t="s">
        <v>612</v>
      </c>
      <c r="K441" s="237">
        <v>8.9743589743589744E-2</v>
      </c>
      <c r="L441" s="237">
        <v>9.5744680851063829E-2</v>
      </c>
      <c r="M441" s="237">
        <v>4.49438202247191E-2</v>
      </c>
    </row>
    <row r="442" spans="3:13" ht="18.600000000000001">
      <c r="C442" s="608" t="s">
        <v>1204</v>
      </c>
      <c r="D442" s="608"/>
      <c r="E442" s="171"/>
      <c r="F442" s="171"/>
      <c r="G442" s="171"/>
      <c r="H442" s="237" t="s">
        <v>612</v>
      </c>
      <c r="I442" s="237" t="s">
        <v>612</v>
      </c>
      <c r="J442" s="237" t="s">
        <v>612</v>
      </c>
      <c r="K442" s="237">
        <v>0</v>
      </c>
      <c r="L442" s="237">
        <v>0</v>
      </c>
      <c r="M442" s="237">
        <v>0</v>
      </c>
    </row>
    <row r="445" spans="3:13" ht="18.600000000000001" customHeight="1">
      <c r="C445" s="13" t="s">
        <v>1242</v>
      </c>
      <c r="D445" s="10"/>
      <c r="E445" s="10"/>
      <c r="F445" s="10"/>
      <c r="G445" s="10"/>
      <c r="H445" s="10"/>
      <c r="I445" s="10"/>
      <c r="J445" s="10"/>
      <c r="K445" s="10"/>
      <c r="L445" s="10"/>
      <c r="M445" s="319"/>
    </row>
    <row r="446" spans="3:13" ht="18.600000000000001" customHeight="1">
      <c r="C446" s="135"/>
    </row>
    <row r="447" spans="3:13" ht="39" customHeight="1" thickBot="1">
      <c r="C447" s="506" t="s">
        <v>1243</v>
      </c>
      <c r="D447" s="506"/>
      <c r="E447" s="506"/>
      <c r="F447" s="506"/>
      <c r="G447" s="506"/>
      <c r="H447" s="506"/>
      <c r="I447" s="506"/>
      <c r="J447" s="506"/>
      <c r="K447" s="506"/>
      <c r="L447" s="506"/>
      <c r="M447" s="506"/>
    </row>
    <row r="448" spans="3:13" ht="18.600000000000001" customHeight="1"/>
    <row r="449" spans="3:13" ht="87" customHeight="1">
      <c r="C449" s="593" t="s">
        <v>1244</v>
      </c>
      <c r="D449" s="593"/>
      <c r="E449" s="593"/>
      <c r="F449" s="593"/>
      <c r="G449" s="593"/>
      <c r="H449" s="593" t="s">
        <v>1245</v>
      </c>
      <c r="I449" s="593"/>
      <c r="J449" s="593" t="s">
        <v>1246</v>
      </c>
      <c r="K449" s="593"/>
      <c r="L449" s="593"/>
      <c r="M449" s="318" t="s">
        <v>1247</v>
      </c>
    </row>
    <row r="450" spans="3:13" ht="18.600000000000001" customHeight="1">
      <c r="C450" s="610" t="s">
        <v>1248</v>
      </c>
      <c r="D450" s="610"/>
      <c r="E450" s="610"/>
      <c r="F450" s="610"/>
      <c r="G450" s="610"/>
      <c r="H450" s="612" t="s">
        <v>1249</v>
      </c>
      <c r="I450" s="612"/>
      <c r="J450" s="612" t="s">
        <v>1250</v>
      </c>
      <c r="K450" s="612"/>
      <c r="L450" s="612"/>
      <c r="M450" s="315" t="s">
        <v>423</v>
      </c>
    </row>
    <row r="451" spans="3:13" ht="41.45" customHeight="1">
      <c r="C451" s="614" t="s">
        <v>1251</v>
      </c>
      <c r="D451" s="614"/>
      <c r="E451" s="614"/>
      <c r="F451" s="614"/>
      <c r="G451" s="614"/>
      <c r="H451" s="612" t="s">
        <v>475</v>
      </c>
      <c r="I451" s="612"/>
      <c r="J451" s="612" t="s">
        <v>1252</v>
      </c>
      <c r="K451" s="612"/>
      <c r="L451" s="612"/>
      <c r="M451" s="315" t="s">
        <v>423</v>
      </c>
    </row>
    <row r="452" spans="3:13" ht="27" customHeight="1">
      <c r="C452" s="611" t="s">
        <v>1253</v>
      </c>
      <c r="D452" s="611"/>
      <c r="E452" s="611"/>
      <c r="F452" s="611"/>
      <c r="G452" s="611"/>
      <c r="H452" s="612" t="s">
        <v>1249</v>
      </c>
      <c r="I452" s="612"/>
      <c r="J452" s="612" t="s">
        <v>1254</v>
      </c>
      <c r="K452" s="612" t="s">
        <v>1254</v>
      </c>
      <c r="L452" s="612"/>
      <c r="M452" s="315" t="s">
        <v>423</v>
      </c>
    </row>
    <row r="453" spans="3:13" ht="18.600000000000001">
      <c r="C453" s="610" t="s">
        <v>1255</v>
      </c>
      <c r="D453" s="610"/>
      <c r="E453" s="610"/>
      <c r="F453" s="610"/>
      <c r="G453" s="610"/>
      <c r="H453" s="612" t="s">
        <v>1249</v>
      </c>
      <c r="I453" s="612"/>
      <c r="J453" s="612" t="s">
        <v>1256</v>
      </c>
      <c r="K453" s="612" t="s">
        <v>1256</v>
      </c>
      <c r="L453" s="612"/>
      <c r="M453" s="315" t="s">
        <v>423</v>
      </c>
    </row>
    <row r="454" spans="3:13" ht="18.600000000000001">
      <c r="C454" s="610" t="s">
        <v>1257</v>
      </c>
      <c r="D454" s="610"/>
      <c r="E454" s="610"/>
      <c r="F454" s="610"/>
      <c r="G454" s="610"/>
      <c r="H454" s="612" t="s">
        <v>1249</v>
      </c>
      <c r="I454" s="612"/>
      <c r="J454" s="612" t="s">
        <v>1258</v>
      </c>
      <c r="K454" s="612" t="s">
        <v>1258</v>
      </c>
      <c r="L454" s="612"/>
      <c r="M454" s="315" t="s">
        <v>423</v>
      </c>
    </row>
    <row r="455" spans="3:13" ht="18.600000000000001">
      <c r="C455" s="611" t="s">
        <v>1259</v>
      </c>
      <c r="D455" s="611"/>
      <c r="E455" s="611"/>
      <c r="F455" s="611"/>
      <c r="G455" s="611"/>
      <c r="H455" s="612" t="s">
        <v>1249</v>
      </c>
      <c r="I455" s="612"/>
      <c r="J455" s="612" t="s">
        <v>1258</v>
      </c>
      <c r="K455" s="612" t="s">
        <v>1258</v>
      </c>
      <c r="L455" s="612"/>
      <c r="M455" s="315" t="s">
        <v>423</v>
      </c>
    </row>
    <row r="456" spans="3:13" ht="54.95" customHeight="1">
      <c r="C456" s="614" t="s">
        <v>1260</v>
      </c>
      <c r="D456" s="614"/>
      <c r="E456" s="614"/>
      <c r="F456" s="614"/>
      <c r="G456" s="614"/>
      <c r="H456" s="615" t="s">
        <v>1261</v>
      </c>
      <c r="I456" s="615"/>
      <c r="J456" s="612" t="s">
        <v>1258</v>
      </c>
      <c r="K456" s="612" t="s">
        <v>1258</v>
      </c>
      <c r="L456" s="612"/>
      <c r="M456" s="315" t="s">
        <v>423</v>
      </c>
    </row>
    <row r="457" spans="3:13" ht="18.600000000000001">
      <c r="C457" s="611" t="s">
        <v>1262</v>
      </c>
      <c r="D457" s="611"/>
      <c r="E457" s="611"/>
      <c r="F457" s="611"/>
      <c r="G457" s="611"/>
      <c r="H457" s="612" t="s">
        <v>480</v>
      </c>
      <c r="I457" s="612"/>
      <c r="J457" s="612" t="s">
        <v>1258</v>
      </c>
      <c r="K457" s="612" t="s">
        <v>1258</v>
      </c>
      <c r="L457" s="612"/>
      <c r="M457" s="315" t="s">
        <v>423</v>
      </c>
    </row>
    <row r="458" spans="3:13" ht="18.600000000000001">
      <c r="C458" s="611" t="s">
        <v>1263</v>
      </c>
      <c r="D458" s="611"/>
      <c r="E458" s="611"/>
      <c r="F458" s="611"/>
      <c r="G458" s="611"/>
      <c r="H458" s="612" t="s">
        <v>475</v>
      </c>
      <c r="I458" s="612"/>
      <c r="J458" s="612" t="s">
        <v>1250</v>
      </c>
      <c r="K458" s="612" t="s">
        <v>1250</v>
      </c>
      <c r="L458" s="612"/>
      <c r="M458" s="315" t="s">
        <v>423</v>
      </c>
    </row>
    <row r="459" spans="3:13" ht="18.600000000000001">
      <c r="C459" s="611" t="s">
        <v>1264</v>
      </c>
      <c r="D459" s="611"/>
      <c r="E459" s="611"/>
      <c r="F459" s="611"/>
      <c r="G459" s="611"/>
      <c r="H459" s="612" t="s">
        <v>475</v>
      </c>
      <c r="I459" s="612"/>
      <c r="J459" s="612" t="s">
        <v>1250</v>
      </c>
      <c r="K459" s="612" t="s">
        <v>1250</v>
      </c>
      <c r="L459" s="612"/>
      <c r="M459" s="315" t="s">
        <v>423</v>
      </c>
    </row>
    <row r="460" spans="3:13" ht="18.600000000000001">
      <c r="C460" s="611" t="s">
        <v>1265</v>
      </c>
      <c r="D460" s="611"/>
      <c r="E460" s="611"/>
      <c r="F460" s="611"/>
      <c r="G460" s="611"/>
      <c r="H460" s="612" t="s">
        <v>1249</v>
      </c>
      <c r="I460" s="612"/>
      <c r="J460" s="612" t="s">
        <v>1250</v>
      </c>
      <c r="K460" s="612" t="s">
        <v>1250</v>
      </c>
      <c r="L460" s="612"/>
      <c r="M460" s="315" t="s">
        <v>423</v>
      </c>
    </row>
    <row r="461" spans="3:13" ht="18.600000000000001">
      <c r="C461" s="610" t="s">
        <v>1266</v>
      </c>
      <c r="D461" s="610"/>
      <c r="E461" s="610"/>
      <c r="F461" s="610"/>
      <c r="G461" s="610"/>
      <c r="H461" s="612" t="s">
        <v>475</v>
      </c>
      <c r="I461" s="612"/>
      <c r="J461" s="612" t="s">
        <v>1258</v>
      </c>
      <c r="K461" s="612" t="s">
        <v>1258</v>
      </c>
      <c r="L461" s="612"/>
      <c r="M461" s="315" t="s">
        <v>423</v>
      </c>
    </row>
    <row r="462" spans="3:13" ht="18.600000000000001">
      <c r="C462" s="610" t="s">
        <v>1267</v>
      </c>
      <c r="D462" s="610"/>
      <c r="E462" s="610"/>
      <c r="F462" s="610"/>
      <c r="G462" s="610"/>
      <c r="H462" s="612" t="s">
        <v>475</v>
      </c>
      <c r="I462" s="612"/>
      <c r="J462" s="612" t="s">
        <v>1258</v>
      </c>
      <c r="K462" s="612" t="s">
        <v>1258</v>
      </c>
      <c r="L462" s="612"/>
      <c r="M462" s="315" t="s">
        <v>423</v>
      </c>
    </row>
    <row r="463" spans="3:13" ht="18.600000000000001">
      <c r="C463" s="610" t="s">
        <v>1268</v>
      </c>
      <c r="D463" s="610"/>
      <c r="E463" s="610"/>
      <c r="F463" s="610"/>
      <c r="G463" s="610"/>
      <c r="H463" s="612" t="s">
        <v>475</v>
      </c>
      <c r="I463" s="612"/>
      <c r="J463" s="612" t="s">
        <v>1258</v>
      </c>
      <c r="K463" s="612" t="s">
        <v>1258</v>
      </c>
      <c r="L463" s="612"/>
      <c r="M463" s="315" t="s">
        <v>423</v>
      </c>
    </row>
    <row r="464" spans="3:13" ht="18.600000000000001">
      <c r="C464" s="610" t="s">
        <v>1269</v>
      </c>
      <c r="D464" s="610"/>
      <c r="E464" s="610"/>
      <c r="F464" s="610"/>
      <c r="G464" s="610"/>
      <c r="H464" s="612" t="s">
        <v>475</v>
      </c>
      <c r="I464" s="612"/>
      <c r="J464" s="612" t="s">
        <v>1250</v>
      </c>
      <c r="K464" s="612" t="s">
        <v>1250</v>
      </c>
      <c r="L464" s="612"/>
      <c r="M464" s="315" t="s">
        <v>423</v>
      </c>
    </row>
    <row r="465" spans="3:15" ht="18.600000000000001">
      <c r="C465" s="611" t="s">
        <v>1270</v>
      </c>
      <c r="D465" s="611"/>
      <c r="E465" s="611"/>
      <c r="F465" s="611"/>
      <c r="G465" s="611"/>
      <c r="H465" s="612" t="s">
        <v>475</v>
      </c>
      <c r="I465" s="612"/>
      <c r="J465" s="612" t="s">
        <v>1258</v>
      </c>
      <c r="K465" s="612" t="s">
        <v>1258</v>
      </c>
      <c r="L465" s="612"/>
      <c r="M465" s="315" t="s">
        <v>423</v>
      </c>
    </row>
    <row r="466" spans="3:15" ht="18.600000000000001">
      <c r="C466" s="610" t="s">
        <v>1271</v>
      </c>
      <c r="D466" s="610"/>
      <c r="E466" s="610"/>
      <c r="F466" s="610"/>
      <c r="G466" s="610"/>
      <c r="H466" s="612" t="s">
        <v>1249</v>
      </c>
      <c r="I466" s="612"/>
      <c r="J466" s="612" t="s">
        <v>1258</v>
      </c>
      <c r="K466" s="612" t="s">
        <v>1258</v>
      </c>
      <c r="L466" s="612"/>
      <c r="M466" s="315" t="s">
        <v>423</v>
      </c>
    </row>
    <row r="467" spans="3:15" ht="18.600000000000001">
      <c r="C467" s="610" t="s">
        <v>1272</v>
      </c>
      <c r="D467" s="610"/>
      <c r="E467" s="610"/>
      <c r="F467" s="610"/>
      <c r="G467" s="610"/>
      <c r="H467" s="612" t="s">
        <v>475</v>
      </c>
      <c r="I467" s="612"/>
      <c r="J467" s="612" t="s">
        <v>1258</v>
      </c>
      <c r="K467" s="612" t="s">
        <v>1258</v>
      </c>
      <c r="L467" s="612"/>
      <c r="M467" s="315" t="s">
        <v>423</v>
      </c>
    </row>
    <row r="468" spans="3:15" ht="18.600000000000001">
      <c r="C468" s="610" t="s">
        <v>1273</v>
      </c>
      <c r="D468" s="610"/>
      <c r="E468" s="610"/>
      <c r="F468" s="610"/>
      <c r="G468" s="610"/>
      <c r="H468" s="612" t="s">
        <v>1249</v>
      </c>
      <c r="I468" s="612"/>
      <c r="J468" s="612" t="s">
        <v>1258</v>
      </c>
      <c r="K468" s="612" t="s">
        <v>1258</v>
      </c>
      <c r="L468" s="612"/>
      <c r="M468" s="315" t="s">
        <v>423</v>
      </c>
    </row>
    <row r="469" spans="3:15" ht="18.600000000000001">
      <c r="C469" s="610" t="s">
        <v>1274</v>
      </c>
      <c r="D469" s="610"/>
      <c r="E469" s="610"/>
      <c r="F469" s="610"/>
      <c r="G469" s="610"/>
      <c r="H469" s="612" t="s">
        <v>1249</v>
      </c>
      <c r="I469" s="612"/>
      <c r="J469" s="612" t="s">
        <v>1258</v>
      </c>
      <c r="K469" s="612" t="s">
        <v>1258</v>
      </c>
      <c r="L469" s="612"/>
      <c r="M469" s="315" t="s">
        <v>423</v>
      </c>
    </row>
    <row r="470" spans="3:15" ht="18.600000000000001">
      <c r="C470" s="610" t="s">
        <v>1275</v>
      </c>
      <c r="D470" s="610"/>
      <c r="E470" s="610"/>
      <c r="F470" s="610"/>
      <c r="G470" s="610"/>
      <c r="H470" s="612" t="s">
        <v>480</v>
      </c>
      <c r="I470" s="612"/>
      <c r="J470" s="612" t="s">
        <v>1250</v>
      </c>
      <c r="K470" s="612" t="s">
        <v>1250</v>
      </c>
      <c r="L470" s="612"/>
      <c r="M470" s="315" t="s">
        <v>423</v>
      </c>
    </row>
    <row r="471" spans="3:15" ht="18.600000000000001">
      <c r="C471" s="610" t="s">
        <v>1276</v>
      </c>
      <c r="D471" s="610"/>
      <c r="E471" s="610"/>
      <c r="F471" s="610"/>
      <c r="G471" s="610"/>
      <c r="H471" s="612" t="s">
        <v>480</v>
      </c>
      <c r="I471" s="612"/>
      <c r="J471" s="612" t="s">
        <v>1250</v>
      </c>
      <c r="K471" s="612" t="s">
        <v>1250</v>
      </c>
      <c r="L471" s="612"/>
      <c r="M471" s="315" t="s">
        <v>423</v>
      </c>
    </row>
    <row r="472" spans="3:15" ht="18.600000000000001" customHeight="1"/>
    <row r="473" spans="3:15" ht="33.75" customHeight="1">
      <c r="C473" s="506" t="s">
        <v>1277</v>
      </c>
      <c r="D473" s="506"/>
      <c r="E473" s="506"/>
      <c r="F473" s="506"/>
      <c r="G473" s="506"/>
      <c r="H473" s="506"/>
      <c r="I473" s="506"/>
      <c r="J473" s="506"/>
      <c r="K473" s="506"/>
      <c r="L473" s="506"/>
      <c r="M473" s="506"/>
    </row>
    <row r="474" spans="3:15" ht="27" customHeight="1">
      <c r="C474" s="7" t="s">
        <v>1278</v>
      </c>
    </row>
    <row r="475" spans="3:15" ht="18.600000000000001" customHeight="1"/>
    <row r="476" spans="3:15" ht="18.600000000000001" customHeight="1">
      <c r="C476" s="13" t="s">
        <v>1279</v>
      </c>
      <c r="D476" s="10"/>
      <c r="E476" s="10"/>
      <c r="F476" s="10"/>
      <c r="G476" s="10"/>
      <c r="H476" s="10"/>
      <c r="I476" s="10"/>
      <c r="J476" s="10"/>
      <c r="K476" s="10"/>
      <c r="L476" s="10"/>
      <c r="M476" s="319"/>
    </row>
    <row r="477" spans="3:15" ht="18.600000000000001" customHeight="1"/>
    <row r="478" spans="3:15" ht="68.099999999999994" customHeight="1" thickBot="1">
      <c r="C478" s="506" t="s">
        <v>1280</v>
      </c>
      <c r="D478" s="506"/>
      <c r="E478" s="506"/>
      <c r="F478" s="506"/>
      <c r="G478" s="506"/>
      <c r="H478" s="228">
        <v>2019</v>
      </c>
      <c r="I478" s="228">
        <v>2020</v>
      </c>
      <c r="J478" s="228">
        <v>2021</v>
      </c>
      <c r="K478" s="228">
        <v>2022</v>
      </c>
      <c r="L478" s="228">
        <v>2023</v>
      </c>
      <c r="M478" s="228">
        <v>2024</v>
      </c>
      <c r="N478" s="7"/>
      <c r="O478" s="7"/>
    </row>
    <row r="479" spans="3:15" ht="18.600000000000001" customHeight="1">
      <c r="C479" s="609" t="s">
        <v>1281</v>
      </c>
      <c r="D479" s="609"/>
      <c r="E479" s="609"/>
      <c r="F479" s="609"/>
      <c r="G479" s="7"/>
      <c r="H479" s="152">
        <v>1</v>
      </c>
      <c r="I479" s="152">
        <v>1</v>
      </c>
      <c r="J479" s="152">
        <v>1</v>
      </c>
      <c r="K479" s="152">
        <v>1</v>
      </c>
      <c r="L479" s="152">
        <v>1</v>
      </c>
      <c r="M479" s="152">
        <v>1</v>
      </c>
      <c r="N479" s="7"/>
      <c r="O479" s="7"/>
    </row>
    <row r="480" spans="3:15" ht="18.600000000000001" customHeight="1">
      <c r="C480" s="603" t="s">
        <v>1282</v>
      </c>
      <c r="D480" s="603"/>
      <c r="E480" s="603"/>
      <c r="F480" s="603"/>
      <c r="G480" s="7"/>
      <c r="H480" s="152">
        <v>1</v>
      </c>
      <c r="I480" s="152">
        <v>1</v>
      </c>
      <c r="J480" s="152">
        <v>1</v>
      </c>
      <c r="K480" s="152">
        <v>1</v>
      </c>
      <c r="L480" s="152">
        <v>1</v>
      </c>
      <c r="M480" s="152">
        <v>1</v>
      </c>
      <c r="N480" s="7"/>
      <c r="O480" s="7"/>
    </row>
    <row r="481" spans="3:15" ht="18.600000000000001" customHeight="1">
      <c r="C481" s="229"/>
      <c r="D481" s="7"/>
      <c r="E481" s="7"/>
      <c r="F481" s="7"/>
      <c r="G481" s="7"/>
      <c r="H481" s="140"/>
      <c r="I481" s="140"/>
      <c r="J481" s="140"/>
      <c r="K481" s="140"/>
      <c r="L481" s="140"/>
      <c r="M481" s="140"/>
      <c r="N481" s="7"/>
      <c r="O481" s="7"/>
    </row>
    <row r="482" spans="3:15" ht="81" customHeight="1" thickBot="1">
      <c r="C482" s="506" t="s">
        <v>1283</v>
      </c>
      <c r="D482" s="506"/>
      <c r="E482" s="506"/>
      <c r="F482" s="506"/>
      <c r="G482" s="506"/>
      <c r="H482" s="228">
        <v>2019</v>
      </c>
      <c r="I482" s="228">
        <v>2020</v>
      </c>
      <c r="J482" s="228">
        <v>2021</v>
      </c>
      <c r="K482" s="228">
        <v>2022</v>
      </c>
      <c r="L482" s="228">
        <v>2023</v>
      </c>
      <c r="M482" s="228">
        <v>2024</v>
      </c>
      <c r="N482" s="7"/>
      <c r="O482" s="7"/>
    </row>
    <row r="483" spans="3:15" ht="18.600000000000001" customHeight="1">
      <c r="C483" s="609" t="s">
        <v>1281</v>
      </c>
      <c r="D483" s="609"/>
      <c r="E483" s="609"/>
      <c r="F483" s="609"/>
      <c r="G483" s="7"/>
      <c r="H483" s="140">
        <v>66</v>
      </c>
      <c r="I483" s="140">
        <v>66</v>
      </c>
      <c r="J483" s="140">
        <v>66</v>
      </c>
      <c r="K483" s="132">
        <v>72</v>
      </c>
      <c r="L483" s="132">
        <v>73</v>
      </c>
      <c r="M483" s="140">
        <v>74</v>
      </c>
      <c r="N483" s="7"/>
      <c r="O483" s="7"/>
    </row>
    <row r="484" spans="3:15" ht="18.600000000000001" customHeight="1">
      <c r="C484" s="603" t="s">
        <v>1282</v>
      </c>
      <c r="D484" s="603"/>
      <c r="E484" s="603"/>
      <c r="F484" s="603"/>
      <c r="G484" s="7"/>
      <c r="H484" s="140">
        <v>6</v>
      </c>
      <c r="I484" s="140">
        <v>33</v>
      </c>
      <c r="J484" s="140">
        <v>19</v>
      </c>
      <c r="K484" s="132">
        <v>14</v>
      </c>
      <c r="L484" s="132">
        <v>53</v>
      </c>
      <c r="M484" s="140">
        <v>43</v>
      </c>
      <c r="N484" s="7"/>
      <c r="O484" s="7"/>
    </row>
    <row r="485" spans="3:15" ht="18.600000000000001" customHeight="1">
      <c r="C485" s="230"/>
      <c r="D485" s="7"/>
      <c r="E485" s="7"/>
      <c r="F485" s="7"/>
      <c r="G485" s="7"/>
      <c r="H485" s="140"/>
      <c r="I485" s="140"/>
      <c r="J485" s="140"/>
      <c r="K485" s="140"/>
      <c r="L485" s="140"/>
      <c r="M485" s="140"/>
      <c r="N485" s="7"/>
      <c r="O485" s="7"/>
    </row>
    <row r="486" spans="3:15" ht="78" customHeight="1" thickBot="1">
      <c r="C486" s="506" t="s">
        <v>1284</v>
      </c>
      <c r="D486" s="506"/>
      <c r="E486" s="506"/>
      <c r="F486" s="506"/>
      <c r="G486" s="506"/>
      <c r="H486" s="228">
        <v>2019</v>
      </c>
      <c r="I486" s="228">
        <v>2020</v>
      </c>
      <c r="J486" s="228">
        <v>2021</v>
      </c>
      <c r="K486" s="228">
        <v>2022</v>
      </c>
      <c r="L486" s="228">
        <v>2023</v>
      </c>
      <c r="M486" s="228">
        <v>2024</v>
      </c>
      <c r="N486" s="7"/>
      <c r="O486" s="7"/>
    </row>
    <row r="487" spans="3:15" ht="18.600000000000001" customHeight="1">
      <c r="C487" s="609" t="s">
        <v>1281</v>
      </c>
      <c r="D487" s="609"/>
      <c r="E487" s="609"/>
      <c r="F487" s="609"/>
      <c r="G487" s="7"/>
      <c r="H487" s="140">
        <v>80</v>
      </c>
      <c r="I487" s="140">
        <v>81</v>
      </c>
      <c r="J487" s="140">
        <v>83</v>
      </c>
      <c r="K487" s="132">
        <v>66</v>
      </c>
      <c r="L487" s="132">
        <v>68</v>
      </c>
      <c r="M487" s="140">
        <v>73</v>
      </c>
      <c r="N487" s="7"/>
      <c r="O487" s="7"/>
    </row>
    <row r="488" spans="3:15" ht="18.600000000000001" customHeight="1">
      <c r="C488" s="603" t="s">
        <v>1282</v>
      </c>
      <c r="D488" s="603"/>
      <c r="E488" s="603"/>
      <c r="F488" s="603"/>
      <c r="G488" s="7"/>
      <c r="H488" s="140" t="s">
        <v>612</v>
      </c>
      <c r="I488" s="140" t="s">
        <v>612</v>
      </c>
      <c r="J488" s="140" t="s">
        <v>612</v>
      </c>
      <c r="K488" s="140" t="s">
        <v>612</v>
      </c>
      <c r="L488" s="152" t="s">
        <v>612</v>
      </c>
      <c r="M488" s="140" t="s">
        <v>612</v>
      </c>
      <c r="N488" s="7"/>
      <c r="O488" s="7"/>
    </row>
    <row r="489" spans="3:15" ht="18.600000000000001" customHeight="1">
      <c r="C489" s="231" t="s">
        <v>1285</v>
      </c>
      <c r="D489" s="7"/>
      <c r="E489" s="7"/>
      <c r="F489" s="7"/>
      <c r="G489" s="7"/>
      <c r="H489" s="140"/>
      <c r="I489" s="140"/>
      <c r="J489" s="140"/>
      <c r="K489" s="140"/>
      <c r="L489" s="140"/>
      <c r="M489" s="140"/>
      <c r="N489" s="7"/>
      <c r="O489" s="7"/>
    </row>
    <row r="490" spans="3:15" ht="38.1" customHeight="1">
      <c r="C490" s="232"/>
      <c r="D490" s="7"/>
      <c r="E490" s="7"/>
      <c r="F490" s="7"/>
      <c r="G490" s="7"/>
      <c r="H490" s="140"/>
      <c r="I490" s="140"/>
      <c r="J490" s="140"/>
      <c r="K490" s="140"/>
      <c r="L490" s="140"/>
      <c r="M490" s="140"/>
      <c r="N490" s="7"/>
      <c r="O490" s="7"/>
    </row>
    <row r="491" spans="3:15" ht="113.45" customHeight="1" thickBot="1">
      <c r="C491" s="506" t="s">
        <v>1286</v>
      </c>
      <c r="D491" s="506"/>
      <c r="E491" s="506"/>
      <c r="F491" s="506"/>
      <c r="G491" s="506"/>
      <c r="H491" s="228">
        <v>2019</v>
      </c>
      <c r="I491" s="228">
        <v>2020</v>
      </c>
      <c r="J491" s="228">
        <v>2021</v>
      </c>
      <c r="K491" s="228">
        <v>2022</v>
      </c>
      <c r="L491" s="228">
        <v>2023</v>
      </c>
      <c r="M491" s="228">
        <v>2024</v>
      </c>
      <c r="N491" s="7"/>
      <c r="O491" s="7"/>
    </row>
    <row r="492" spans="3:15" ht="18.600000000000001" customHeight="1">
      <c r="C492" s="609" t="s">
        <v>1281</v>
      </c>
      <c r="D492" s="609"/>
      <c r="E492" s="609"/>
      <c r="F492" s="609"/>
      <c r="G492" s="7"/>
      <c r="H492" s="140">
        <v>73</v>
      </c>
      <c r="I492" s="140">
        <v>79</v>
      </c>
      <c r="J492" s="140">
        <v>77</v>
      </c>
      <c r="K492" s="132">
        <v>59</v>
      </c>
      <c r="L492" s="132">
        <v>67</v>
      </c>
      <c r="M492" s="140">
        <v>64</v>
      </c>
      <c r="N492" s="7"/>
      <c r="O492" s="7"/>
    </row>
    <row r="493" spans="3:15" ht="18.600000000000001" customHeight="1">
      <c r="C493" s="603" t="s">
        <v>1282</v>
      </c>
      <c r="D493" s="603"/>
      <c r="E493" s="603"/>
      <c r="F493" s="603"/>
      <c r="G493" s="7"/>
      <c r="H493" s="140" t="s">
        <v>612</v>
      </c>
      <c r="I493" s="140" t="s">
        <v>612</v>
      </c>
      <c r="J493" s="140" t="s">
        <v>612</v>
      </c>
      <c r="K493" s="140" t="s">
        <v>612</v>
      </c>
      <c r="L493" s="152" t="s">
        <v>612</v>
      </c>
      <c r="M493" s="140" t="s">
        <v>612</v>
      </c>
      <c r="N493" s="7"/>
      <c r="O493" s="7"/>
    </row>
    <row r="494" spans="3:15" ht="18.600000000000001" customHeight="1">
      <c r="C494" s="231" t="s">
        <v>1285</v>
      </c>
      <c r="D494" s="7"/>
      <c r="E494" s="7"/>
      <c r="F494" s="7"/>
      <c r="G494" s="7"/>
      <c r="H494" s="140"/>
      <c r="I494" s="140"/>
      <c r="J494" s="140"/>
      <c r="K494" s="140"/>
      <c r="L494" s="140"/>
      <c r="M494" s="140"/>
      <c r="N494" s="7"/>
      <c r="O494" s="7"/>
    </row>
    <row r="495" spans="3:15" ht="18.600000000000001" customHeight="1">
      <c r="C495" s="233"/>
      <c r="D495" s="7"/>
      <c r="E495" s="7"/>
      <c r="F495" s="7"/>
      <c r="G495" s="7"/>
      <c r="H495" s="140"/>
      <c r="I495" s="140"/>
      <c r="J495" s="140"/>
      <c r="K495" s="140"/>
      <c r="L495" s="140"/>
      <c r="M495" s="140"/>
      <c r="N495" s="7"/>
      <c r="O495" s="7"/>
    </row>
    <row r="496" spans="3:15" ht="73.5" customHeight="1" thickBot="1">
      <c r="C496" s="506" t="s">
        <v>1287</v>
      </c>
      <c r="D496" s="506"/>
      <c r="E496" s="506"/>
      <c r="F496" s="506"/>
      <c r="G496" s="506"/>
      <c r="H496" s="228">
        <v>2019</v>
      </c>
      <c r="I496" s="228">
        <v>2020</v>
      </c>
      <c r="J496" s="228">
        <v>2021</v>
      </c>
      <c r="K496" s="228">
        <v>2022</v>
      </c>
      <c r="L496" s="228">
        <v>2023</v>
      </c>
      <c r="M496" s="228">
        <v>2024</v>
      </c>
      <c r="N496" s="7"/>
      <c r="O496" s="7"/>
    </row>
    <row r="497" spans="3:15" ht="18.600000000000001" customHeight="1">
      <c r="C497" s="609" t="s">
        <v>1281</v>
      </c>
      <c r="D497" s="609"/>
      <c r="E497" s="609"/>
      <c r="F497" s="609"/>
      <c r="G497" s="7"/>
      <c r="H497" s="142">
        <v>0.91300000000000003</v>
      </c>
      <c r="I497" s="142">
        <v>0.97499999999999998</v>
      </c>
      <c r="J497" s="142">
        <v>0.92800000000000005</v>
      </c>
      <c r="K497" s="328">
        <v>0.89393939393939403</v>
      </c>
      <c r="L497" s="142">
        <f>L492/L487</f>
        <v>0.98529411764705888</v>
      </c>
      <c r="M497" s="142">
        <v>0.87670000000000003</v>
      </c>
      <c r="N497" s="7"/>
      <c r="O497" s="7"/>
    </row>
    <row r="498" spans="3:15" ht="18.600000000000001" customHeight="1">
      <c r="C498" s="603" t="s">
        <v>1282</v>
      </c>
      <c r="D498" s="603"/>
      <c r="E498" s="603"/>
      <c r="F498" s="603"/>
      <c r="G498" s="7"/>
      <c r="H498" s="7"/>
      <c r="I498" s="7"/>
      <c r="J498" s="7"/>
      <c r="K498" s="7"/>
      <c r="L498" s="121"/>
      <c r="M498" s="140"/>
      <c r="N498" s="7"/>
      <c r="O498" s="7"/>
    </row>
    <row r="499" spans="3:15" ht="18.600000000000001" customHeight="1">
      <c r="C499" s="231" t="s">
        <v>1285</v>
      </c>
      <c r="D499" s="7"/>
      <c r="E499" s="7"/>
      <c r="F499" s="7"/>
      <c r="G499" s="7"/>
      <c r="H499" s="140"/>
      <c r="I499" s="140"/>
      <c r="J499" s="140"/>
      <c r="K499" s="140"/>
      <c r="L499" s="140"/>
      <c r="M499" s="140"/>
      <c r="N499" s="7"/>
      <c r="O499" s="7"/>
    </row>
    <row r="500" spans="3:15" ht="18.600000000000001" customHeight="1">
      <c r="C500" s="7"/>
      <c r="D500" s="7"/>
      <c r="E500" s="7"/>
      <c r="F500" s="7"/>
      <c r="G500" s="7"/>
      <c r="H500" s="7"/>
      <c r="I500" s="7"/>
      <c r="J500" s="7"/>
      <c r="K500" s="7"/>
      <c r="L500" s="7"/>
      <c r="M500" s="140"/>
      <c r="N500" s="7"/>
      <c r="O500" s="7"/>
    </row>
    <row r="501" spans="3:15" ht="18.600000000000001" customHeight="1">
      <c r="C501" s="7"/>
      <c r="D501" s="7"/>
      <c r="E501" s="7"/>
      <c r="F501" s="7"/>
      <c r="G501" s="7"/>
      <c r="H501" s="7"/>
      <c r="I501" s="7"/>
      <c r="J501" s="7"/>
      <c r="K501" s="7"/>
      <c r="L501" s="7"/>
      <c r="M501" s="140"/>
      <c r="N501" s="7"/>
      <c r="O501" s="7"/>
    </row>
    <row r="502" spans="3:15" ht="18.600000000000001" customHeight="1">
      <c r="C502" s="7"/>
      <c r="D502" s="7"/>
      <c r="E502" s="7"/>
      <c r="F502" s="7"/>
      <c r="G502" s="7"/>
      <c r="H502" s="7"/>
      <c r="I502" s="7"/>
      <c r="J502" s="7"/>
      <c r="K502" s="7"/>
      <c r="L502" s="7"/>
      <c r="M502" s="140"/>
      <c r="N502" s="7"/>
      <c r="O502" s="7"/>
    </row>
    <row r="503" spans="3:15" ht="18.600000000000001" customHeight="1"/>
    <row r="504" spans="3:15" ht="18.600000000000001" customHeight="1"/>
    <row r="505" spans="3:15" ht="18.600000000000001" customHeight="1"/>
    <row r="506" spans="3:15" ht="18.600000000000001" customHeight="1"/>
    <row r="507" spans="3:15" ht="18.600000000000001" customHeight="1"/>
    <row r="508" spans="3:15" ht="18.600000000000001" customHeight="1"/>
    <row r="509" spans="3:15" ht="18.600000000000001" customHeight="1"/>
    <row r="510" spans="3:15" ht="18.600000000000001" customHeight="1"/>
    <row r="511" spans="3:15" ht="18.600000000000001" customHeight="1"/>
    <row r="512" spans="3:15"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29" ht="18.600000000000001" customHeight="1"/>
    <row r="532" ht="18.600000000000001" customHeight="1"/>
    <row r="533" ht="18.600000000000001" customHeight="1"/>
    <row r="534" ht="18.600000000000001" customHeight="1"/>
    <row r="535" ht="18.600000000000001" customHeight="1"/>
    <row r="537" ht="18.600000000000001" customHeight="1"/>
    <row r="541" ht="18.600000000000001" customHeight="1"/>
    <row r="543" ht="18.95" customHeight="1"/>
    <row r="544" ht="282" customHeight="1"/>
    <row r="546" ht="18.600000000000001" customHeight="1"/>
    <row r="547" ht="18.600000000000001" customHeight="1"/>
    <row r="548" ht="18.600000000000001" customHeight="1"/>
    <row r="549" ht="18.600000000000001" customHeight="1"/>
    <row r="550" ht="36" customHeight="1"/>
    <row r="555" ht="18.600000000000001" customHeight="1"/>
    <row r="556" ht="63.95" customHeight="1"/>
    <row r="557" ht="18.600000000000001" customHeight="1"/>
    <row r="558" ht="18.600000000000001" customHeight="1"/>
    <row r="560" ht="42.6" customHeight="1"/>
    <row r="568" ht="18.600000000000001" customHeight="1"/>
    <row r="574" ht="60.6" customHeight="1"/>
    <row r="581" ht="41.1" customHeight="1"/>
    <row r="587" ht="42.95" customHeight="1"/>
    <row r="594" ht="27" customHeight="1"/>
    <row r="599" ht="39.6" customHeight="1"/>
    <row r="613" ht="29.45" customHeight="1"/>
    <row r="614" ht="26.45" customHeight="1"/>
    <row r="616" ht="18.95" customHeight="1"/>
    <row r="619" ht="12.6" customHeight="1"/>
    <row r="623" ht="14.45" customHeight="1"/>
    <row r="626" ht="87.95" customHeight="1"/>
    <row r="631" ht="84.6" customHeight="1"/>
    <row r="632" ht="18.600000000000001" customHeight="1"/>
    <row r="633" ht="18.95" customHeight="1"/>
    <row r="634" ht="18.600000000000001" customHeight="1"/>
    <row r="635" ht="18.600000000000001" customHeight="1"/>
    <row r="636" ht="18.600000000000001" customHeight="1"/>
    <row r="638" ht="18.600000000000001" customHeight="1"/>
    <row r="639" ht="18.600000000000001" customHeight="1"/>
    <row r="641" ht="18.600000000000001" customHeight="1"/>
    <row r="642" ht="18.600000000000001" customHeight="1"/>
    <row r="643" ht="21" customHeight="1"/>
    <row r="644" ht="15.95" customHeight="1"/>
    <row r="645" ht="18.600000000000001" customHeight="1"/>
    <row r="647" ht="18.600000000000001" customHeight="1"/>
    <row r="651" ht="15.95" customHeight="1"/>
    <row r="652" ht="18.600000000000001" customHeight="1"/>
    <row r="654" ht="18.600000000000001" customHeight="1"/>
    <row r="655" ht="18.600000000000001" customHeight="1"/>
    <row r="656" ht="18.600000000000001" customHeight="1"/>
    <row r="657" ht="18.600000000000001" customHeight="1"/>
    <row r="658" ht="14.45" customHeight="1"/>
    <row r="662" ht="14.45" customHeight="1"/>
    <row r="663" ht="14.45" customHeight="1"/>
    <row r="664" ht="14.45" customHeight="1"/>
  </sheetData>
  <mergeCells count="441">
    <mergeCell ref="C498:F498"/>
    <mergeCell ref="C356:F356"/>
    <mergeCell ref="C367:F367"/>
    <mergeCell ref="C212:D212"/>
    <mergeCell ref="C223:D223"/>
    <mergeCell ref="C478:G478"/>
    <mergeCell ref="C482:G482"/>
    <mergeCell ref="C491:G491"/>
    <mergeCell ref="C496:G496"/>
    <mergeCell ref="C479:F479"/>
    <mergeCell ref="C480:F480"/>
    <mergeCell ref="C483:F483"/>
    <mergeCell ref="C484:F484"/>
    <mergeCell ref="C487:F487"/>
    <mergeCell ref="C430:D430"/>
    <mergeCell ref="C431:D431"/>
    <mergeCell ref="C434:G434"/>
    <mergeCell ref="C435:D435"/>
    <mergeCell ref="C436:D436"/>
    <mergeCell ref="C437:D437"/>
    <mergeCell ref="C423:G423"/>
    <mergeCell ref="C424:D424"/>
    <mergeCell ref="C425:D425"/>
    <mergeCell ref="C426:D426"/>
    <mergeCell ref="J449:L449"/>
    <mergeCell ref="J450:L450"/>
    <mergeCell ref="J451:L451"/>
    <mergeCell ref="J452:L452"/>
    <mergeCell ref="J453:L453"/>
    <mergeCell ref="J461:L461"/>
    <mergeCell ref="J462:L462"/>
    <mergeCell ref="J463:L463"/>
    <mergeCell ref="J464:L464"/>
    <mergeCell ref="J455:L455"/>
    <mergeCell ref="J456:L456"/>
    <mergeCell ref="J457:L457"/>
    <mergeCell ref="J458:L458"/>
    <mergeCell ref="J454:L454"/>
    <mergeCell ref="H456:I456"/>
    <mergeCell ref="H457:I457"/>
    <mergeCell ref="H458:I458"/>
    <mergeCell ref="H459:I459"/>
    <mergeCell ref="H460:I460"/>
    <mergeCell ref="H461:I461"/>
    <mergeCell ref="C468:G468"/>
    <mergeCell ref="C469:G469"/>
    <mergeCell ref="C470:G470"/>
    <mergeCell ref="C456:G456"/>
    <mergeCell ref="C458:G458"/>
    <mergeCell ref="C460:G460"/>
    <mergeCell ref="H468:I468"/>
    <mergeCell ref="H469:I469"/>
    <mergeCell ref="H470:I470"/>
    <mergeCell ref="H462:I462"/>
    <mergeCell ref="H463:I463"/>
    <mergeCell ref="H464:I464"/>
    <mergeCell ref="H465:I465"/>
    <mergeCell ref="H466:I466"/>
    <mergeCell ref="H467:I467"/>
    <mergeCell ref="H449:I449"/>
    <mergeCell ref="H450:I450"/>
    <mergeCell ref="H451:I451"/>
    <mergeCell ref="H452:I452"/>
    <mergeCell ref="H453:I453"/>
    <mergeCell ref="H454:I454"/>
    <mergeCell ref="H455:I455"/>
    <mergeCell ref="C451:G451"/>
    <mergeCell ref="C452:G452"/>
    <mergeCell ref="C454:G454"/>
    <mergeCell ref="C428:D428"/>
    <mergeCell ref="C429:D429"/>
    <mergeCell ref="C415:D415"/>
    <mergeCell ref="C417:D417"/>
    <mergeCell ref="C418:D418"/>
    <mergeCell ref="C419:D419"/>
    <mergeCell ref="C420:D420"/>
    <mergeCell ref="C422:G422"/>
    <mergeCell ref="C408:D408"/>
    <mergeCell ref="C409:D409"/>
    <mergeCell ref="C411:G411"/>
    <mergeCell ref="C412:G412"/>
    <mergeCell ref="C413:D413"/>
    <mergeCell ref="C414:D414"/>
    <mergeCell ref="C401:G401"/>
    <mergeCell ref="C402:D402"/>
    <mergeCell ref="C403:D403"/>
    <mergeCell ref="C404:D404"/>
    <mergeCell ref="C406:D406"/>
    <mergeCell ref="C407:D407"/>
    <mergeCell ref="C393:D393"/>
    <mergeCell ref="C395:D395"/>
    <mergeCell ref="C396:D396"/>
    <mergeCell ref="C397:D397"/>
    <mergeCell ref="C398:D398"/>
    <mergeCell ref="C400:G400"/>
    <mergeCell ref="C386:D386"/>
    <mergeCell ref="C387:D387"/>
    <mergeCell ref="C389:G389"/>
    <mergeCell ref="C390:G390"/>
    <mergeCell ref="C391:D391"/>
    <mergeCell ref="C392:D392"/>
    <mergeCell ref="C379:G379"/>
    <mergeCell ref="C380:D380"/>
    <mergeCell ref="C381:D381"/>
    <mergeCell ref="C382:D382"/>
    <mergeCell ref="C384:D384"/>
    <mergeCell ref="C385:D385"/>
    <mergeCell ref="C371:D371"/>
    <mergeCell ref="C373:D373"/>
    <mergeCell ref="C374:D374"/>
    <mergeCell ref="C375:D375"/>
    <mergeCell ref="C376:D376"/>
    <mergeCell ref="C378:G378"/>
    <mergeCell ref="C364:D364"/>
    <mergeCell ref="C365:D365"/>
    <mergeCell ref="C368:G368"/>
    <mergeCell ref="C369:D369"/>
    <mergeCell ref="C370:D370"/>
    <mergeCell ref="C357:G357"/>
    <mergeCell ref="C358:D358"/>
    <mergeCell ref="C359:D359"/>
    <mergeCell ref="C360:D360"/>
    <mergeCell ref="C362:D362"/>
    <mergeCell ref="C363:D363"/>
    <mergeCell ref="C348:D348"/>
    <mergeCell ref="C350:D350"/>
    <mergeCell ref="C351:D351"/>
    <mergeCell ref="C352:D352"/>
    <mergeCell ref="C353:D353"/>
    <mergeCell ref="C355:G355"/>
    <mergeCell ref="C341:D341"/>
    <mergeCell ref="C342:D342"/>
    <mergeCell ref="C344:G344"/>
    <mergeCell ref="C345:G345"/>
    <mergeCell ref="C346:D346"/>
    <mergeCell ref="C347:D347"/>
    <mergeCell ref="C334:G334"/>
    <mergeCell ref="C335:D335"/>
    <mergeCell ref="C336:D336"/>
    <mergeCell ref="C337:D337"/>
    <mergeCell ref="C339:D339"/>
    <mergeCell ref="C340:D340"/>
    <mergeCell ref="C326:D326"/>
    <mergeCell ref="C328:D328"/>
    <mergeCell ref="C329:D329"/>
    <mergeCell ref="C330:D330"/>
    <mergeCell ref="C331:D331"/>
    <mergeCell ref="C333:G333"/>
    <mergeCell ref="C319:D319"/>
    <mergeCell ref="C320:D320"/>
    <mergeCell ref="C322:G322"/>
    <mergeCell ref="C323:G323"/>
    <mergeCell ref="C324:D324"/>
    <mergeCell ref="C325:D325"/>
    <mergeCell ref="C312:G312"/>
    <mergeCell ref="C313:D313"/>
    <mergeCell ref="C314:D314"/>
    <mergeCell ref="C315:D315"/>
    <mergeCell ref="C317:D317"/>
    <mergeCell ref="C318:D318"/>
    <mergeCell ref="C304:D304"/>
    <mergeCell ref="C306:D306"/>
    <mergeCell ref="C307:D307"/>
    <mergeCell ref="C308:D308"/>
    <mergeCell ref="C309:D309"/>
    <mergeCell ref="C311:G311"/>
    <mergeCell ref="C297:D297"/>
    <mergeCell ref="C298:D298"/>
    <mergeCell ref="C300:G300"/>
    <mergeCell ref="C301:G301"/>
    <mergeCell ref="C302:D302"/>
    <mergeCell ref="C303:D303"/>
    <mergeCell ref="C290:G290"/>
    <mergeCell ref="C291:D291"/>
    <mergeCell ref="C292:D292"/>
    <mergeCell ref="C293:D293"/>
    <mergeCell ref="C295:D295"/>
    <mergeCell ref="C296:D296"/>
    <mergeCell ref="C282:D282"/>
    <mergeCell ref="C284:D284"/>
    <mergeCell ref="C285:D285"/>
    <mergeCell ref="C286:D286"/>
    <mergeCell ref="C287:D287"/>
    <mergeCell ref="C289:G289"/>
    <mergeCell ref="C275:D275"/>
    <mergeCell ref="C276:D276"/>
    <mergeCell ref="C278:G278"/>
    <mergeCell ref="C279:G279"/>
    <mergeCell ref="C280:D280"/>
    <mergeCell ref="C281:D281"/>
    <mergeCell ref="C268:G268"/>
    <mergeCell ref="C269:D269"/>
    <mergeCell ref="C270:D270"/>
    <mergeCell ref="C271:D271"/>
    <mergeCell ref="C273:D273"/>
    <mergeCell ref="C274:D274"/>
    <mergeCell ref="C260:D260"/>
    <mergeCell ref="C262:D262"/>
    <mergeCell ref="C263:D263"/>
    <mergeCell ref="C264:D264"/>
    <mergeCell ref="C265:D265"/>
    <mergeCell ref="C267:G267"/>
    <mergeCell ref="C253:D253"/>
    <mergeCell ref="C254:D254"/>
    <mergeCell ref="C256:G256"/>
    <mergeCell ref="C257:G257"/>
    <mergeCell ref="C258:D258"/>
    <mergeCell ref="C259:D259"/>
    <mergeCell ref="C246:G246"/>
    <mergeCell ref="C247:D247"/>
    <mergeCell ref="C248:D248"/>
    <mergeCell ref="C249:D249"/>
    <mergeCell ref="C251:D251"/>
    <mergeCell ref="C252:D252"/>
    <mergeCell ref="C238:D238"/>
    <mergeCell ref="C240:D240"/>
    <mergeCell ref="C241:D241"/>
    <mergeCell ref="C242:D242"/>
    <mergeCell ref="C243:D243"/>
    <mergeCell ref="C245:G245"/>
    <mergeCell ref="C231:D231"/>
    <mergeCell ref="C232:D232"/>
    <mergeCell ref="C234:G234"/>
    <mergeCell ref="C235:G235"/>
    <mergeCell ref="C236:D236"/>
    <mergeCell ref="C237:D237"/>
    <mergeCell ref="C224:G224"/>
    <mergeCell ref="C225:D225"/>
    <mergeCell ref="C226:D226"/>
    <mergeCell ref="C227:D227"/>
    <mergeCell ref="C229:D229"/>
    <mergeCell ref="C230:D230"/>
    <mergeCell ref="C216:D216"/>
    <mergeCell ref="C218:D218"/>
    <mergeCell ref="C219:D219"/>
    <mergeCell ref="C220:D220"/>
    <mergeCell ref="C221:D221"/>
    <mergeCell ref="C208:D208"/>
    <mergeCell ref="C209:D209"/>
    <mergeCell ref="C211:G211"/>
    <mergeCell ref="C213:G213"/>
    <mergeCell ref="C214:D214"/>
    <mergeCell ref="C215:D215"/>
    <mergeCell ref="C201:G201"/>
    <mergeCell ref="C202:D202"/>
    <mergeCell ref="C203:D203"/>
    <mergeCell ref="C204:D204"/>
    <mergeCell ref="C206:D206"/>
    <mergeCell ref="C207:D207"/>
    <mergeCell ref="C193:D193"/>
    <mergeCell ref="C195:D195"/>
    <mergeCell ref="C196:D196"/>
    <mergeCell ref="C197:D197"/>
    <mergeCell ref="C198:D198"/>
    <mergeCell ref="C200:G200"/>
    <mergeCell ref="C186:D186"/>
    <mergeCell ref="C187:D187"/>
    <mergeCell ref="C189:G189"/>
    <mergeCell ref="C190:G190"/>
    <mergeCell ref="C191:D191"/>
    <mergeCell ref="C192:D192"/>
    <mergeCell ref="C179:G179"/>
    <mergeCell ref="C180:D180"/>
    <mergeCell ref="C181:D181"/>
    <mergeCell ref="C182:D182"/>
    <mergeCell ref="C184:D184"/>
    <mergeCell ref="C185:D185"/>
    <mergeCell ref="C168:G168"/>
    <mergeCell ref="C173:D173"/>
    <mergeCell ref="C174:D174"/>
    <mergeCell ref="C175:D175"/>
    <mergeCell ref="C176:D176"/>
    <mergeCell ref="C178:G178"/>
    <mergeCell ref="C169:D169"/>
    <mergeCell ref="C170:D170"/>
    <mergeCell ref="C171:D171"/>
    <mergeCell ref="C156:G156"/>
    <mergeCell ref="C157:G157"/>
    <mergeCell ref="C162:D162"/>
    <mergeCell ref="C163:D163"/>
    <mergeCell ref="C164:D164"/>
    <mergeCell ref="C167:G167"/>
    <mergeCell ref="C165:D165"/>
    <mergeCell ref="C158:D158"/>
    <mergeCell ref="C159:D159"/>
    <mergeCell ref="C160:D160"/>
    <mergeCell ref="C147:D147"/>
    <mergeCell ref="C148:D148"/>
    <mergeCell ref="C149:D149"/>
    <mergeCell ref="C150:D150"/>
    <mergeCell ref="C139:D139"/>
    <mergeCell ref="C141:G141"/>
    <mergeCell ref="C142:G142"/>
    <mergeCell ref="C143:D143"/>
    <mergeCell ref="C144:D144"/>
    <mergeCell ref="C145:D145"/>
    <mergeCell ref="C132:D132"/>
    <mergeCell ref="C133:D133"/>
    <mergeCell ref="C134:D134"/>
    <mergeCell ref="C136:D136"/>
    <mergeCell ref="C137:D137"/>
    <mergeCell ref="C138:D138"/>
    <mergeCell ref="C125:D125"/>
    <mergeCell ref="C126:D126"/>
    <mergeCell ref="C127:D127"/>
    <mergeCell ref="C128:D128"/>
    <mergeCell ref="C130:G130"/>
    <mergeCell ref="C131:G131"/>
    <mergeCell ref="C117:D117"/>
    <mergeCell ref="C119:G119"/>
    <mergeCell ref="C120:G120"/>
    <mergeCell ref="C121:D121"/>
    <mergeCell ref="C122:D122"/>
    <mergeCell ref="C123:D123"/>
    <mergeCell ref="C110:D110"/>
    <mergeCell ref="C111:D111"/>
    <mergeCell ref="C112:D112"/>
    <mergeCell ref="C114:D114"/>
    <mergeCell ref="C115:D115"/>
    <mergeCell ref="C116:D116"/>
    <mergeCell ref="C103:D103"/>
    <mergeCell ref="C104:D104"/>
    <mergeCell ref="C105:D105"/>
    <mergeCell ref="C106:D106"/>
    <mergeCell ref="C108:G108"/>
    <mergeCell ref="C109:G109"/>
    <mergeCell ref="C95:D95"/>
    <mergeCell ref="C97:G97"/>
    <mergeCell ref="C98:G98"/>
    <mergeCell ref="C99:D99"/>
    <mergeCell ref="C100:D100"/>
    <mergeCell ref="C101:D101"/>
    <mergeCell ref="C88:D88"/>
    <mergeCell ref="C89:D89"/>
    <mergeCell ref="C90:D90"/>
    <mergeCell ref="C92:D92"/>
    <mergeCell ref="C93:D93"/>
    <mergeCell ref="C94:D94"/>
    <mergeCell ref="C81:D81"/>
    <mergeCell ref="C82:D82"/>
    <mergeCell ref="C83:D83"/>
    <mergeCell ref="C84:D84"/>
    <mergeCell ref="C86:G86"/>
    <mergeCell ref="C87:G87"/>
    <mergeCell ref="C75:G75"/>
    <mergeCell ref="C76:G76"/>
    <mergeCell ref="C77:D77"/>
    <mergeCell ref="C78:D78"/>
    <mergeCell ref="C79:D79"/>
    <mergeCell ref="C66:D66"/>
    <mergeCell ref="C67:D67"/>
    <mergeCell ref="C68:D68"/>
    <mergeCell ref="C70:D70"/>
    <mergeCell ref="C71:D71"/>
    <mergeCell ref="C72:D72"/>
    <mergeCell ref="C20:G20"/>
    <mergeCell ref="C21:G21"/>
    <mergeCell ref="C22:D22"/>
    <mergeCell ref="C23:D23"/>
    <mergeCell ref="C24:D24"/>
    <mergeCell ref="C44:D44"/>
    <mergeCell ref="C45:D45"/>
    <mergeCell ref="C46:D46"/>
    <mergeCell ref="C48:D48"/>
    <mergeCell ref="C37:D37"/>
    <mergeCell ref="C38:D38"/>
    <mergeCell ref="C39:D39"/>
    <mergeCell ref="C40:D40"/>
    <mergeCell ref="C42:G42"/>
    <mergeCell ref="C43:G43"/>
    <mergeCell ref="C440:D440"/>
    <mergeCell ref="C441:D441"/>
    <mergeCell ref="C442:D442"/>
    <mergeCell ref="C29:D29"/>
    <mergeCell ref="C31:G31"/>
    <mergeCell ref="C32:G32"/>
    <mergeCell ref="C33:D33"/>
    <mergeCell ref="C34:D34"/>
    <mergeCell ref="C35:D35"/>
    <mergeCell ref="C49:D49"/>
    <mergeCell ref="C50:D50"/>
    <mergeCell ref="C59:D59"/>
    <mergeCell ref="C60:D60"/>
    <mergeCell ref="C61:D61"/>
    <mergeCell ref="C62:D62"/>
    <mergeCell ref="C64:G64"/>
    <mergeCell ref="C65:G65"/>
    <mergeCell ref="C51:D51"/>
    <mergeCell ref="C53:G53"/>
    <mergeCell ref="C54:G54"/>
    <mergeCell ref="C55:D55"/>
    <mergeCell ref="C56:D56"/>
    <mergeCell ref="C57:D57"/>
    <mergeCell ref="C73:D73"/>
    <mergeCell ref="C497:F497"/>
    <mergeCell ref="C471:G471"/>
    <mergeCell ref="C459:G459"/>
    <mergeCell ref="C461:G461"/>
    <mergeCell ref="C463:G463"/>
    <mergeCell ref="C465:G465"/>
    <mergeCell ref="C462:G462"/>
    <mergeCell ref="C464:G464"/>
    <mergeCell ref="C466:G466"/>
    <mergeCell ref="C467:G467"/>
    <mergeCell ref="C486:G486"/>
    <mergeCell ref="C488:F488"/>
    <mergeCell ref="C473:M473"/>
    <mergeCell ref="J471:L471"/>
    <mergeCell ref="J459:L459"/>
    <mergeCell ref="J460:L460"/>
    <mergeCell ref="H471:I471"/>
    <mergeCell ref="J465:L465"/>
    <mergeCell ref="J466:L466"/>
    <mergeCell ref="J467:L467"/>
    <mergeCell ref="J468:L468"/>
    <mergeCell ref="J469:L469"/>
    <mergeCell ref="J470:L470"/>
    <mergeCell ref="C7:G7"/>
    <mergeCell ref="C9:G9"/>
    <mergeCell ref="C154:G154"/>
    <mergeCell ref="C15:D15"/>
    <mergeCell ref="C26:D26"/>
    <mergeCell ref="C27:D27"/>
    <mergeCell ref="C28:D28"/>
    <mergeCell ref="C492:F492"/>
    <mergeCell ref="C493:F493"/>
    <mergeCell ref="C10:G10"/>
    <mergeCell ref="C11:D11"/>
    <mergeCell ref="C12:D12"/>
    <mergeCell ref="C13:D13"/>
    <mergeCell ref="C16:D16"/>
    <mergeCell ref="C17:D17"/>
    <mergeCell ref="C18:D18"/>
    <mergeCell ref="C453:G453"/>
    <mergeCell ref="C455:G455"/>
    <mergeCell ref="C457:G457"/>
    <mergeCell ref="C447:M447"/>
    <mergeCell ref="C449:G449"/>
    <mergeCell ref="C450:G450"/>
    <mergeCell ref="C433:G433"/>
    <mergeCell ref="C439:D439"/>
  </mergeCells>
  <hyperlinks>
    <hyperlink ref="A4" location="'ÍNDICE REMISSIVO'!A1" display="Índice" xr:uid="{4DADB3E3-CFBE-423C-BAAE-449E4F449419}"/>
    <hyperlink ref="F1" location="ÍNDICE!A1" display="Índice" xr:uid="{E47290BF-6CD8-4000-B6F7-968C0582BC32}"/>
    <hyperlink ref="G1" location="'TEMAS MATERIAIS'!A1" display="Temas materiais" xr:uid="{427D7C6C-3045-4888-BC02-9B2A9865A12E}"/>
    <hyperlink ref="H1" location="AMBIENTAL!A1" display="Ambiental" xr:uid="{7EF80AF2-355A-4E04-B6F1-978E34B99372}"/>
    <hyperlink ref="I1" location="ECONÔMICO!A1" display="Econômico " xr:uid="{B8015C56-ABB5-44DB-934B-724F576EAEC8}"/>
    <hyperlink ref="J1" location="GOVERNANÇA!A1" display="Governança " xr:uid="{4A4EF4A6-EB06-4AA7-87A5-E50CE83142FA}"/>
    <hyperlink ref="L1" location="GRI!A1" display="GRI" xr:uid="{9526E0B8-2288-48FC-B977-69C1848D4777}"/>
    <hyperlink ref="M1" location="SASB!A1" display="SASB" xr:uid="{181B7F70-DC37-444E-ADA6-53E5BE32A94C}"/>
    <hyperlink ref="K1" location="SOCIAL!A1" display="Social " xr:uid="{F2A34F6C-F7A8-4ACF-B6D7-EDABA96F3A63}"/>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B5614-4813-4C4A-BF7F-71AD19D9A3CC}">
  <sheetPr>
    <tabColor rgb="FF0070C0"/>
  </sheetPr>
  <dimension ref="A1:S663"/>
  <sheetViews>
    <sheetView showGridLines="0" zoomScale="60" zoomScaleNormal="80" workbookViewId="0">
      <selection activeCell="C7" sqref="C7:M8"/>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1288</v>
      </c>
      <c r="S3" s="21"/>
    </row>
    <row r="4" spans="1:19" ht="21">
      <c r="A4" s="5" t="s">
        <v>0</v>
      </c>
      <c r="B4" s="6">
        <v>3</v>
      </c>
      <c r="C4" s="4"/>
    </row>
    <row r="5" spans="1:19" ht="21">
      <c r="A5" s="5"/>
      <c r="B5" s="6"/>
      <c r="C5" s="13" t="s">
        <v>1289</v>
      </c>
      <c r="D5" s="10"/>
      <c r="E5" s="10"/>
      <c r="F5" s="10"/>
      <c r="G5" s="10"/>
      <c r="H5" s="10"/>
      <c r="I5" s="10"/>
      <c r="J5" s="10"/>
      <c r="K5" s="10"/>
      <c r="L5" s="10"/>
      <c r="M5" s="10"/>
    </row>
    <row r="6" spans="1:19" ht="18.600000000000001">
      <c r="A6" s="5"/>
      <c r="B6" s="6"/>
      <c r="C6" s="135"/>
    </row>
    <row r="7" spans="1:19" ht="78.95" customHeight="1">
      <c r="C7" s="515" t="s">
        <v>1290</v>
      </c>
      <c r="D7" s="515"/>
      <c r="E7" s="515"/>
      <c r="F7" s="515"/>
      <c r="G7" s="515"/>
      <c r="H7" s="515"/>
      <c r="I7" s="515"/>
      <c r="J7" s="515"/>
      <c r="K7" s="515"/>
      <c r="L7" s="515"/>
      <c r="M7" s="515"/>
    </row>
    <row r="8" spans="1:19" ht="160.5" customHeight="1">
      <c r="C8" s="515"/>
      <c r="D8" s="515"/>
      <c r="E8" s="515"/>
      <c r="F8" s="515"/>
      <c r="G8" s="515"/>
      <c r="H8" s="515"/>
      <c r="I8" s="515"/>
      <c r="J8" s="515"/>
      <c r="K8" s="515"/>
      <c r="L8" s="515"/>
      <c r="M8" s="515"/>
    </row>
    <row r="9" spans="1:19" ht="18.600000000000001" customHeight="1"/>
    <row r="10" spans="1:19" ht="18.600000000000001" customHeight="1"/>
    <row r="11" spans="1:19" ht="18.600000000000001" customHeight="1"/>
    <row r="12" spans="1:19" ht="18.600000000000001" customHeight="1"/>
    <row r="13" spans="1:19" ht="18.600000000000001" customHeight="1"/>
    <row r="14" spans="1:19" ht="18.600000000000001" customHeight="1"/>
    <row r="15" spans="1:19" ht="18.600000000000001" customHeight="1"/>
    <row r="16" spans="1:19" ht="18.600000000000001" customHeight="1"/>
    <row r="17" spans="12:12" ht="18.600000000000001" customHeight="1"/>
    <row r="18" spans="12:12" ht="18.600000000000001" customHeight="1"/>
    <row r="19" spans="12:12" ht="18.600000000000001" customHeight="1"/>
    <row r="20" spans="12:12" ht="18.600000000000001" customHeight="1"/>
    <row r="21" spans="12:12" ht="18.600000000000001" customHeight="1"/>
    <row r="22" spans="12:12" ht="18.600000000000001" customHeight="1"/>
    <row r="23" spans="12:12" ht="18.600000000000001" customHeight="1"/>
    <row r="24" spans="12:12" ht="18.600000000000001" customHeight="1"/>
    <row r="25" spans="12:12" ht="18.600000000000001" customHeight="1">
      <c r="L25" t="s">
        <v>1291</v>
      </c>
    </row>
    <row r="26" spans="12:12" ht="18.600000000000001" customHeight="1"/>
    <row r="27" spans="12:12" ht="18.600000000000001" customHeight="1"/>
    <row r="28" spans="12:12" ht="18.600000000000001" customHeight="1"/>
    <row r="29" spans="12:12" ht="18.600000000000001" customHeight="1"/>
    <row r="30" spans="12:12" ht="18.600000000000001" customHeight="1"/>
    <row r="31" spans="12:12" ht="18.600000000000001" customHeight="1"/>
    <row r="32" spans="12:1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73.5"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41.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39" customHeight="1"/>
    <row r="434" ht="18.600000000000001"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5" ht="18.600000000000001" customHeight="1"/>
    <row r="446" ht="18.600000000000001" customHeight="1"/>
    <row r="447" ht="39" customHeight="1"/>
    <row r="448" ht="18.600000000000001" customHeight="1"/>
    <row r="449" ht="87" customHeight="1"/>
    <row r="450" ht="18.600000000000001" customHeight="1"/>
    <row r="451" ht="41.45" customHeight="1"/>
    <row r="452" ht="27" customHeight="1"/>
    <row r="456" ht="54.95" customHeight="1"/>
    <row r="472" ht="18.600000000000001" customHeight="1"/>
    <row r="473" ht="37.5" customHeight="1"/>
    <row r="474" ht="18.600000000000001" customHeight="1"/>
    <row r="475" ht="18.600000000000001" customHeight="1"/>
    <row r="476" ht="18.600000000000001" customHeight="1"/>
    <row r="477" ht="51.6" customHeight="1"/>
    <row r="478" ht="18.600000000000001" customHeight="1"/>
    <row r="479" ht="18.600000000000001" customHeight="1"/>
    <row r="480" ht="18.600000000000001" customHeight="1"/>
    <row r="481" ht="81" customHeight="1"/>
    <row r="482" ht="18.600000000000001" customHeight="1"/>
    <row r="483" ht="18.600000000000001" customHeight="1"/>
    <row r="484" ht="18.600000000000001" customHeight="1"/>
    <row r="485" ht="78" customHeight="1"/>
    <row r="486" ht="18.600000000000001" customHeight="1"/>
    <row r="487" ht="18.600000000000001" customHeight="1"/>
    <row r="488" ht="18.600000000000001" customHeight="1"/>
    <row r="489" ht="38.1" customHeight="1"/>
    <row r="490" ht="113.45" customHeight="1"/>
    <row r="491" ht="18.600000000000001" customHeight="1"/>
    <row r="492" ht="18.600000000000001" customHeight="1"/>
    <row r="493" ht="18.600000000000001" customHeight="1"/>
    <row r="494" ht="18.600000000000001" customHeight="1"/>
    <row r="495" ht="73.5"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31" ht="18.600000000000001" customHeight="1"/>
    <row r="532" ht="18.600000000000001" customHeight="1"/>
    <row r="533" ht="18.600000000000001" customHeight="1"/>
    <row r="534" ht="18.600000000000001" customHeight="1"/>
    <row r="536" ht="18.600000000000001" customHeight="1"/>
    <row r="540" ht="18.600000000000001" customHeight="1"/>
    <row r="542" ht="18.95" customHeight="1"/>
    <row r="543" ht="282" customHeight="1"/>
    <row r="545" ht="18.600000000000001" customHeight="1"/>
    <row r="546" ht="18.600000000000001" customHeight="1"/>
    <row r="547" ht="18.600000000000001" customHeight="1"/>
    <row r="548" ht="18.600000000000001" customHeight="1"/>
    <row r="549" ht="36" customHeight="1"/>
    <row r="554" ht="18.600000000000001" customHeight="1"/>
    <row r="555" ht="63.95" customHeight="1"/>
    <row r="556" ht="18.600000000000001" customHeight="1"/>
    <row r="557" ht="18.600000000000001" customHeight="1"/>
    <row r="559" ht="42.6" customHeight="1"/>
    <row r="567" ht="18.600000000000001" customHeight="1"/>
    <row r="573" ht="60.6" customHeight="1"/>
    <row r="580" ht="41.1" customHeight="1"/>
    <row r="586" ht="42.95" customHeight="1"/>
    <row r="593" ht="27" customHeight="1"/>
    <row r="598" ht="39.6" customHeight="1"/>
    <row r="612" ht="29.45" customHeight="1"/>
    <row r="613" ht="26.45" customHeight="1"/>
    <row r="615" ht="18.95" customHeight="1"/>
    <row r="618" ht="12.6" customHeight="1"/>
    <row r="622" ht="14.45" customHeight="1"/>
    <row r="625" ht="87.95" customHeight="1"/>
    <row r="630" ht="84.6" customHeight="1"/>
    <row r="631" ht="18.600000000000001" customHeight="1"/>
    <row r="632" ht="18.95" customHeight="1"/>
    <row r="633" ht="18.600000000000001" customHeight="1"/>
    <row r="634" ht="18.600000000000001" customHeight="1"/>
    <row r="635" ht="18.600000000000001" customHeight="1"/>
    <row r="637" ht="18.600000000000001" customHeight="1"/>
    <row r="638" ht="18.600000000000001" customHeight="1"/>
    <row r="640" ht="18.600000000000001" customHeight="1"/>
    <row r="641" ht="18.600000000000001" customHeight="1"/>
    <row r="642" ht="21" customHeight="1"/>
    <row r="643" ht="15.95" customHeight="1"/>
    <row r="644" ht="18.600000000000001" customHeight="1"/>
    <row r="646" ht="18.600000000000001" customHeight="1"/>
    <row r="650" ht="15.95" customHeight="1"/>
    <row r="651" ht="18.600000000000001" customHeight="1"/>
    <row r="653" ht="18.600000000000001" customHeight="1"/>
    <row r="654" ht="18.600000000000001" customHeight="1"/>
    <row r="655" ht="18.600000000000001" customHeight="1"/>
    <row r="656" ht="18.600000000000001" customHeight="1"/>
    <row r="657" ht="14.45" customHeight="1"/>
    <row r="661" ht="14.45" customHeight="1"/>
    <row r="662" ht="14.45" customHeight="1"/>
    <row r="663" ht="14.45" customHeight="1"/>
  </sheetData>
  <mergeCells count="1">
    <mergeCell ref="C7:M8"/>
  </mergeCells>
  <hyperlinks>
    <hyperlink ref="A4" location="'ÍNDICE REMISSIVO'!A1" display="Índice" xr:uid="{49C554DD-FC35-417F-BCEC-486E085412B0}"/>
    <hyperlink ref="F1" location="ÍNDICE!A1" display="Índice" xr:uid="{EBEADDA8-E728-4198-BC2D-05F5865639E5}"/>
    <hyperlink ref="G1" location="'TEMAS MATERIAIS'!A1" display="Temas materiais" xr:uid="{C8A0F7DC-DEA7-46F1-BE9D-A69760209C96}"/>
    <hyperlink ref="H1" location="AMBIENTAL!A1" display="Ambiental" xr:uid="{7DF87575-5037-40B8-B68F-9E6A70242661}"/>
    <hyperlink ref="I1" location="ECONÔMICO!A1" display="Econômico " xr:uid="{C8ABD243-BE02-4226-99DF-89A4183861BB}"/>
    <hyperlink ref="J1" location="GOVERNANÇA!A1" display="Governança " xr:uid="{8D8901BA-1F39-4E81-BCAB-7BBA24BDC45B}"/>
    <hyperlink ref="L1" location="GRI!A1" display="GRI" xr:uid="{FDC7BB8C-9CDA-42FB-9273-591BBD8A53ED}"/>
    <hyperlink ref="M1" location="SASB!A1" display="SASB" xr:uid="{7C1FF0A9-D7F7-4FB2-986F-35DB5714588C}"/>
    <hyperlink ref="K1" location="SOCIAL!A1" display="Social " xr:uid="{302F92DF-8938-4503-8A49-114EA86D1269}"/>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DABC5-6B01-4B1A-9908-65D7B442164D}">
  <sheetPr>
    <tabColor rgb="FF0070C0"/>
  </sheetPr>
  <dimension ref="A1:S662"/>
  <sheetViews>
    <sheetView showGridLines="0" topLeftCell="A77" zoomScale="67" zoomScaleNormal="80" workbookViewId="0">
      <selection activeCell="F88" sqref="F88"/>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 min="15" max="15" width="34.85546875" customWidth="1"/>
    <col min="16" max="16" width="15.4257812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1292</v>
      </c>
      <c r="S3" s="21"/>
    </row>
    <row r="4" spans="1:19" ht="21">
      <c r="A4" s="5" t="s">
        <v>0</v>
      </c>
      <c r="B4" s="6">
        <v>3</v>
      </c>
      <c r="C4" s="4"/>
    </row>
    <row r="5" spans="1:19" ht="21">
      <c r="A5" s="5"/>
      <c r="B5" s="6"/>
      <c r="C5" s="13" t="s">
        <v>1293</v>
      </c>
      <c r="D5" s="10"/>
      <c r="E5" s="10"/>
      <c r="F5" s="10"/>
      <c r="G5" s="10"/>
      <c r="H5" s="10"/>
      <c r="I5" s="10"/>
      <c r="J5" s="10"/>
      <c r="K5" s="10"/>
      <c r="L5" s="10"/>
      <c r="M5" s="10"/>
    </row>
    <row r="6" spans="1:19" ht="18.600000000000001">
      <c r="A6" s="5"/>
      <c r="B6" s="6"/>
      <c r="C6" s="135"/>
    </row>
    <row r="7" spans="1:19" ht="302.10000000000002" customHeight="1">
      <c r="C7" s="553" t="s">
        <v>1294</v>
      </c>
      <c r="D7" s="553"/>
      <c r="E7" s="553"/>
      <c r="F7" s="553"/>
      <c r="G7" s="553"/>
      <c r="H7" s="553"/>
      <c r="I7" s="553"/>
      <c r="J7" s="553"/>
      <c r="K7" s="553"/>
      <c r="L7" s="553"/>
      <c r="M7" s="553"/>
    </row>
    <row r="8" spans="1:19" ht="307.5" customHeight="1">
      <c r="C8" s="553"/>
      <c r="D8" s="553"/>
      <c r="E8" s="553"/>
      <c r="F8" s="553"/>
      <c r="G8" s="553"/>
      <c r="H8" s="553"/>
      <c r="I8" s="553"/>
      <c r="J8" s="553"/>
      <c r="K8" s="553"/>
      <c r="L8" s="553"/>
      <c r="M8" s="553"/>
    </row>
    <row r="9" spans="1:19" ht="18.600000000000001" customHeight="1"/>
    <row r="10" spans="1:19" ht="18.600000000000001" customHeight="1">
      <c r="C10" s="13" t="s">
        <v>1295</v>
      </c>
      <c r="D10" s="10"/>
      <c r="E10" s="10"/>
      <c r="F10" s="10"/>
      <c r="G10" s="10"/>
      <c r="H10" s="10"/>
      <c r="I10" s="10"/>
      <c r="J10" s="10"/>
      <c r="K10" s="10"/>
      <c r="L10" s="10"/>
      <c r="M10" s="10"/>
    </row>
    <row r="11" spans="1:19" ht="18.600000000000001" customHeight="1"/>
    <row r="12" spans="1:19" ht="390" customHeight="1">
      <c r="C12" s="532" t="s">
        <v>1296</v>
      </c>
      <c r="D12" s="619"/>
      <c r="E12" s="619"/>
      <c r="F12" s="619"/>
      <c r="G12" s="619"/>
      <c r="H12" s="619"/>
      <c r="I12" s="619"/>
      <c r="J12" s="619"/>
      <c r="K12" s="619"/>
      <c r="L12" s="619"/>
      <c r="M12" s="619"/>
    </row>
    <row r="13" spans="1:19" ht="361.5" customHeight="1">
      <c r="C13" s="619"/>
      <c r="D13" s="619"/>
      <c r="E13" s="619"/>
      <c r="F13" s="619"/>
      <c r="G13" s="619"/>
      <c r="H13" s="619"/>
      <c r="I13" s="619"/>
      <c r="J13" s="619"/>
      <c r="K13" s="619"/>
      <c r="L13" s="619"/>
      <c r="M13" s="619"/>
    </row>
    <row r="14" spans="1:19" ht="18.600000000000001" customHeight="1"/>
    <row r="15" spans="1:19" ht="18.600000000000001" customHeight="1">
      <c r="C15" s="13" t="s">
        <v>1297</v>
      </c>
      <c r="D15" s="10"/>
      <c r="E15" s="10"/>
      <c r="F15" s="10"/>
      <c r="G15" s="10"/>
      <c r="H15" s="10"/>
      <c r="I15" s="10"/>
      <c r="J15" s="10"/>
      <c r="K15" s="10"/>
      <c r="L15" s="10"/>
      <c r="M15" s="10"/>
    </row>
    <row r="16" spans="1:19" ht="18.600000000000001" customHeight="1"/>
    <row r="17" spans="3:13" ht="259.5" customHeight="1">
      <c r="C17" s="484" t="s">
        <v>1298</v>
      </c>
      <c r="D17" s="484"/>
      <c r="E17" s="484"/>
      <c r="F17" s="484"/>
      <c r="G17" s="484"/>
      <c r="H17" s="484"/>
      <c r="I17" s="484"/>
      <c r="J17" s="484"/>
      <c r="K17" s="484"/>
      <c r="L17" s="484"/>
      <c r="M17" s="484"/>
    </row>
    <row r="18" spans="3:13" ht="242.1" customHeight="1">
      <c r="C18" s="484"/>
      <c r="D18" s="484"/>
      <c r="E18" s="484"/>
      <c r="F18" s="484"/>
      <c r="G18" s="484"/>
      <c r="H18" s="484"/>
      <c r="I18" s="484"/>
      <c r="J18" s="484"/>
      <c r="K18" s="484"/>
      <c r="L18" s="484"/>
      <c r="M18" s="484"/>
    </row>
    <row r="19" spans="3:13" ht="18.600000000000001" customHeight="1">
      <c r="C19" s="484"/>
      <c r="D19" s="484"/>
      <c r="E19" s="484"/>
      <c r="F19" s="484"/>
      <c r="G19" s="484"/>
      <c r="H19" s="484"/>
      <c r="I19" s="484"/>
      <c r="J19" s="484"/>
      <c r="K19" s="484"/>
      <c r="L19" s="484"/>
      <c r="M19" s="484"/>
    </row>
    <row r="20" spans="3:13" ht="18.600000000000001" customHeight="1"/>
    <row r="21" spans="3:13" ht="18.600000000000001" customHeight="1">
      <c r="C21" s="13" t="s">
        <v>1299</v>
      </c>
      <c r="D21" s="10"/>
      <c r="E21" s="10"/>
      <c r="F21" s="10"/>
      <c r="G21" s="10"/>
      <c r="H21" s="10"/>
      <c r="I21" s="10"/>
      <c r="J21" s="10"/>
      <c r="K21" s="10"/>
      <c r="L21" s="10"/>
      <c r="M21" s="10"/>
    </row>
    <row r="22" spans="3:13" ht="18.600000000000001" customHeight="1"/>
    <row r="23" spans="3:13" ht="208.5" customHeight="1">
      <c r="C23" s="532" t="s">
        <v>1300</v>
      </c>
      <c r="D23" s="532"/>
      <c r="E23" s="532"/>
      <c r="F23" s="532"/>
      <c r="G23" s="532"/>
      <c r="H23" s="532"/>
      <c r="I23" s="532"/>
      <c r="J23" s="532"/>
      <c r="K23" s="532"/>
      <c r="L23" s="532"/>
      <c r="M23" s="532"/>
    </row>
    <row r="24" spans="3:13" ht="195.6" customHeight="1">
      <c r="C24" s="532"/>
      <c r="D24" s="532"/>
      <c r="E24" s="532"/>
      <c r="F24" s="532"/>
      <c r="G24" s="532"/>
      <c r="H24" s="532"/>
      <c r="I24" s="532"/>
      <c r="J24" s="532"/>
      <c r="K24" s="532"/>
      <c r="L24" s="532"/>
      <c r="M24" s="532"/>
    </row>
    <row r="25" spans="3:13" ht="47.1" customHeight="1">
      <c r="C25" s="532"/>
      <c r="D25" s="532"/>
      <c r="E25" s="532"/>
      <c r="F25" s="532"/>
      <c r="G25" s="532"/>
      <c r="H25" s="532"/>
      <c r="I25" s="532"/>
      <c r="J25" s="532"/>
      <c r="K25" s="532"/>
      <c r="L25" s="532"/>
      <c r="M25" s="532"/>
    </row>
    <row r="26" spans="3:13" ht="18.600000000000001" customHeight="1">
      <c r="C26" s="13" t="s">
        <v>1301</v>
      </c>
      <c r="D26" s="10"/>
      <c r="E26" s="10"/>
      <c r="F26" s="10"/>
      <c r="G26" s="10"/>
      <c r="H26" s="10"/>
      <c r="I26" s="10"/>
      <c r="J26" s="10"/>
      <c r="K26" s="10"/>
      <c r="L26" s="10"/>
      <c r="M26" s="10"/>
    </row>
    <row r="27" spans="3:13" ht="18.600000000000001" customHeight="1"/>
    <row r="28" spans="3:13" ht="409.6" customHeight="1">
      <c r="C28" s="484" t="s">
        <v>1302</v>
      </c>
      <c r="D28" s="484"/>
      <c r="E28" s="484"/>
      <c r="F28" s="484"/>
      <c r="G28" s="484"/>
      <c r="H28" s="484"/>
      <c r="I28" s="484"/>
      <c r="J28" s="484"/>
      <c r="K28" s="484"/>
      <c r="L28" s="484"/>
      <c r="M28" s="484"/>
    </row>
    <row r="29" spans="3:13" ht="93" customHeight="1">
      <c r="C29" s="484"/>
      <c r="D29" s="484"/>
      <c r="E29" s="484"/>
      <c r="F29" s="484"/>
      <c r="G29" s="484"/>
      <c r="H29" s="484"/>
      <c r="I29" s="484"/>
      <c r="J29" s="484"/>
      <c r="K29" s="484"/>
      <c r="L29" s="484"/>
      <c r="M29" s="484"/>
    </row>
    <row r="30" spans="3:13" ht="18.600000000000001" customHeight="1">
      <c r="C30" s="484"/>
      <c r="D30" s="484"/>
      <c r="E30" s="484"/>
      <c r="F30" s="484"/>
      <c r="G30" s="484"/>
      <c r="H30" s="484"/>
      <c r="I30" s="484"/>
      <c r="J30" s="484"/>
      <c r="K30" s="484"/>
      <c r="L30" s="484"/>
      <c r="M30" s="484"/>
    </row>
    <row r="31" spans="3:13" ht="18.600000000000001" customHeight="1">
      <c r="C31" s="13" t="s">
        <v>1303</v>
      </c>
      <c r="D31" s="10"/>
      <c r="E31" s="10"/>
      <c r="F31" s="10"/>
      <c r="G31" s="10"/>
      <c r="H31" s="10"/>
      <c r="I31" s="10"/>
      <c r="J31" s="10"/>
      <c r="K31" s="10"/>
      <c r="L31" s="10"/>
      <c r="M31" s="10"/>
    </row>
    <row r="32" spans="3:13" ht="18.600000000000001" customHeight="1"/>
    <row r="33" spans="3:13" ht="175.5" customHeight="1">
      <c r="C33" s="484" t="s">
        <v>1304</v>
      </c>
      <c r="D33" s="484"/>
      <c r="E33" s="484"/>
      <c r="F33" s="484"/>
      <c r="G33" s="484"/>
      <c r="H33" s="484"/>
      <c r="I33" s="484"/>
      <c r="J33" s="484"/>
      <c r="K33" s="484"/>
      <c r="L33" s="484"/>
      <c r="M33" s="484"/>
    </row>
    <row r="34" spans="3:13" ht="409.5" customHeight="1">
      <c r="C34" s="484"/>
      <c r="D34" s="484"/>
      <c r="E34" s="484"/>
      <c r="F34" s="484"/>
      <c r="G34" s="484"/>
      <c r="H34" s="484"/>
      <c r="I34" s="484"/>
      <c r="J34" s="484"/>
      <c r="K34" s="484"/>
      <c r="L34" s="484"/>
      <c r="M34" s="484"/>
    </row>
    <row r="35" spans="3:13" ht="33.75" customHeight="1">
      <c r="C35" s="484"/>
      <c r="D35" s="484"/>
      <c r="E35" s="484"/>
      <c r="F35" s="484"/>
      <c r="G35" s="484"/>
      <c r="H35" s="484"/>
      <c r="I35" s="484"/>
      <c r="J35" s="484"/>
      <c r="K35" s="484"/>
      <c r="L35" s="484"/>
      <c r="M35" s="484"/>
    </row>
    <row r="36" spans="3:13" ht="18.600000000000001" customHeight="1">
      <c r="C36" s="13" t="s">
        <v>1305</v>
      </c>
      <c r="D36" s="10"/>
      <c r="E36" s="10"/>
      <c r="F36" s="10"/>
      <c r="G36" s="10"/>
      <c r="H36" s="10"/>
      <c r="I36" s="10"/>
      <c r="J36" s="10"/>
      <c r="K36" s="10"/>
      <c r="L36" s="10"/>
      <c r="M36" s="10"/>
    </row>
    <row r="37" spans="3:13" ht="18.600000000000001" customHeight="1"/>
    <row r="38" spans="3:13" ht="285.60000000000002" customHeight="1">
      <c r="C38" s="532" t="s">
        <v>1306</v>
      </c>
      <c r="D38" s="532"/>
      <c r="E38" s="532"/>
      <c r="F38" s="532"/>
      <c r="G38" s="532"/>
      <c r="H38" s="532"/>
      <c r="I38" s="532"/>
      <c r="J38" s="532"/>
      <c r="K38" s="532"/>
      <c r="L38" s="532"/>
      <c r="M38" s="532"/>
    </row>
    <row r="39" spans="3:13">
      <c r="C39" s="532"/>
      <c r="D39" s="532"/>
      <c r="E39" s="532"/>
      <c r="F39" s="532"/>
      <c r="G39" s="532"/>
      <c r="H39" s="532"/>
      <c r="I39" s="532"/>
      <c r="J39" s="532"/>
      <c r="K39" s="532"/>
      <c r="L39" s="532"/>
      <c r="M39" s="532"/>
    </row>
    <row r="40" spans="3:13" ht="18.600000000000001" customHeight="1">
      <c r="C40" s="532"/>
      <c r="D40" s="532"/>
      <c r="E40" s="532"/>
      <c r="F40" s="532"/>
      <c r="G40" s="532"/>
      <c r="H40" s="532"/>
      <c r="I40" s="532"/>
      <c r="J40" s="532"/>
      <c r="K40" s="532"/>
      <c r="L40" s="532"/>
      <c r="M40" s="532"/>
    </row>
    <row r="41" spans="3:13" ht="18.600000000000001" customHeight="1">
      <c r="C41" s="13" t="s">
        <v>1307</v>
      </c>
      <c r="D41" s="10"/>
      <c r="E41" s="10"/>
      <c r="F41" s="10"/>
      <c r="G41" s="10"/>
      <c r="H41" s="10"/>
      <c r="I41" s="10"/>
      <c r="J41" s="10"/>
      <c r="K41" s="10"/>
      <c r="L41" s="10"/>
      <c r="M41" s="10"/>
    </row>
    <row r="42" spans="3:13" ht="18.600000000000001" customHeight="1"/>
    <row r="43" spans="3:13" ht="18.600000000000001" customHeight="1">
      <c r="C43" s="532" t="s">
        <v>1308</v>
      </c>
      <c r="D43" s="532"/>
      <c r="E43" s="532"/>
      <c r="F43" s="532"/>
      <c r="G43" s="532"/>
      <c r="H43" s="532"/>
      <c r="I43" s="532"/>
      <c r="J43" s="532"/>
      <c r="K43" s="532"/>
      <c r="L43" s="532"/>
      <c r="M43" s="532"/>
    </row>
    <row r="44" spans="3:13" ht="84" customHeight="1">
      <c r="C44" s="532"/>
      <c r="D44" s="532"/>
      <c r="E44" s="532"/>
      <c r="F44" s="532"/>
      <c r="G44" s="532"/>
      <c r="H44" s="532"/>
      <c r="I44" s="532"/>
      <c r="J44" s="532"/>
      <c r="K44" s="532"/>
      <c r="L44" s="532"/>
      <c r="M44" s="532"/>
    </row>
    <row r="45" spans="3:13" ht="18.600000000000001" customHeight="1">
      <c r="C45" s="532"/>
      <c r="D45" s="532"/>
      <c r="E45" s="532"/>
      <c r="F45" s="532"/>
      <c r="G45" s="532"/>
      <c r="H45" s="532"/>
      <c r="I45" s="532"/>
      <c r="J45" s="532"/>
      <c r="K45" s="532"/>
      <c r="L45" s="532"/>
      <c r="M45" s="532"/>
    </row>
    <row r="46" spans="3:13" ht="18.600000000000001" customHeight="1"/>
    <row r="47" spans="3:13" ht="18.600000000000001" customHeight="1">
      <c r="C47" s="13" t="s">
        <v>1309</v>
      </c>
      <c r="D47" s="10"/>
      <c r="E47" s="10"/>
      <c r="F47" s="10"/>
      <c r="G47" s="10"/>
      <c r="H47" s="10"/>
      <c r="I47" s="10"/>
      <c r="J47" s="10"/>
      <c r="K47" s="10"/>
      <c r="L47" s="10"/>
      <c r="M47" s="10"/>
    </row>
    <row r="48" spans="3:13" ht="18.600000000000001" customHeight="1"/>
    <row r="49" spans="3:17" ht="18.600000000000001" customHeight="1" thickBot="1">
      <c r="C49" s="506" t="s">
        <v>1310</v>
      </c>
      <c r="D49" s="506"/>
      <c r="E49" s="506"/>
      <c r="F49" s="506"/>
      <c r="G49" s="506"/>
      <c r="H49" s="81">
        <v>2019</v>
      </c>
      <c r="I49" s="81">
        <v>2020</v>
      </c>
      <c r="J49" s="81">
        <v>2021</v>
      </c>
      <c r="K49" s="81">
        <v>2022</v>
      </c>
      <c r="L49" s="81">
        <v>2023</v>
      </c>
      <c r="M49" s="81">
        <v>2024</v>
      </c>
    </row>
    <row r="50" spans="3:17" ht="36.6" customHeight="1">
      <c r="C50" s="7" t="s">
        <v>1311</v>
      </c>
      <c r="D50" s="15"/>
      <c r="E50" s="15"/>
      <c r="F50" s="15"/>
      <c r="G50" s="15"/>
      <c r="H50" s="132">
        <v>17117253</v>
      </c>
      <c r="I50" s="132">
        <v>16136552</v>
      </c>
      <c r="J50" s="132">
        <v>16187072</v>
      </c>
      <c r="K50" s="132" t="s">
        <v>1312</v>
      </c>
      <c r="L50" s="132">
        <v>17971383</v>
      </c>
      <c r="M50" s="132" t="s">
        <v>1313</v>
      </c>
      <c r="O50" s="473"/>
    </row>
    <row r="51" spans="3:17" ht="36.6" customHeight="1">
      <c r="C51" s="7" t="s">
        <v>1314</v>
      </c>
      <c r="D51" s="15"/>
      <c r="E51" s="15"/>
      <c r="F51" s="15"/>
      <c r="G51" s="15"/>
      <c r="H51" s="132">
        <v>0</v>
      </c>
      <c r="I51" s="132">
        <v>0</v>
      </c>
      <c r="J51" s="132">
        <v>0</v>
      </c>
      <c r="K51" s="132">
        <v>0</v>
      </c>
      <c r="L51" s="132">
        <v>0</v>
      </c>
      <c r="M51" s="132">
        <v>0</v>
      </c>
    </row>
    <row r="52" spans="3:17" ht="36.6" customHeight="1">
      <c r="C52" s="7" t="s">
        <v>1315</v>
      </c>
      <c r="D52" s="15"/>
      <c r="E52" s="15"/>
      <c r="F52" s="15"/>
      <c r="G52" s="15"/>
      <c r="H52" s="132">
        <v>0</v>
      </c>
      <c r="I52" s="132">
        <v>0</v>
      </c>
      <c r="J52" s="132">
        <v>0</v>
      </c>
      <c r="K52" s="132">
        <v>0</v>
      </c>
      <c r="L52" s="132">
        <v>0</v>
      </c>
      <c r="M52" s="132">
        <v>0</v>
      </c>
    </row>
    <row r="53" spans="3:17" ht="51" customHeight="1">
      <c r="C53" s="515" t="s">
        <v>1316</v>
      </c>
      <c r="D53" s="515"/>
      <c r="E53" s="515"/>
      <c r="F53" s="515"/>
      <c r="G53" s="515"/>
      <c r="H53" s="132">
        <v>5</v>
      </c>
      <c r="I53" s="132">
        <v>4</v>
      </c>
      <c r="J53" s="132">
        <v>3</v>
      </c>
      <c r="K53" s="132">
        <v>7</v>
      </c>
      <c r="L53" s="132">
        <v>19</v>
      </c>
      <c r="M53" s="132">
        <v>17</v>
      </c>
      <c r="O53" s="475"/>
      <c r="P53" s="475"/>
    </row>
    <row r="54" spans="3:17" ht="51" customHeight="1">
      <c r="C54" s="515" t="s">
        <v>1317</v>
      </c>
      <c r="D54" s="515"/>
      <c r="E54" s="515"/>
      <c r="F54" s="515"/>
      <c r="G54" s="515"/>
      <c r="H54" s="196">
        <v>0.29210294432173201</v>
      </c>
      <c r="I54" s="196">
        <v>0.24788443032935414</v>
      </c>
      <c r="J54" s="196">
        <v>0.18533308556359049</v>
      </c>
      <c r="K54" s="196">
        <v>0.39</v>
      </c>
      <c r="L54" s="196">
        <v>1.06</v>
      </c>
      <c r="M54" s="196">
        <v>0.99</v>
      </c>
      <c r="O54" s="470"/>
      <c r="P54" s="477"/>
      <c r="Q54" s="474"/>
    </row>
    <row r="55" spans="3:17" ht="51" customHeight="1">
      <c r="C55" s="515" t="s">
        <v>1318</v>
      </c>
      <c r="D55" s="515"/>
      <c r="E55" s="515"/>
      <c r="F55" s="515"/>
      <c r="G55" s="515"/>
      <c r="H55" s="132">
        <v>12</v>
      </c>
      <c r="I55" s="132">
        <v>13</v>
      </c>
      <c r="J55" s="132">
        <v>9</v>
      </c>
      <c r="K55" s="132">
        <v>15</v>
      </c>
      <c r="L55" s="132">
        <v>19</v>
      </c>
      <c r="M55" s="132">
        <v>17</v>
      </c>
    </row>
    <row r="56" spans="3:17" ht="51" customHeight="1">
      <c r="C56" s="515" t="s">
        <v>1319</v>
      </c>
      <c r="D56" s="515"/>
      <c r="E56" s="515"/>
      <c r="F56" s="515"/>
      <c r="G56" s="515"/>
      <c r="H56" s="196">
        <v>0.70104706637215686</v>
      </c>
      <c r="I56" s="196">
        <v>0.80562439857040091</v>
      </c>
      <c r="J56" s="196">
        <v>0.55599925669077144</v>
      </c>
      <c r="K56" s="196">
        <v>0.84</v>
      </c>
      <c r="L56" s="196">
        <v>1.06</v>
      </c>
      <c r="M56" s="196">
        <v>0.99</v>
      </c>
    </row>
    <row r="57" spans="3:17" ht="18.600000000000001" customHeight="1"/>
    <row r="58" spans="3:17" ht="18.600000000000001" customHeight="1" thickBot="1">
      <c r="C58" s="506" t="s">
        <v>1320</v>
      </c>
      <c r="D58" s="506"/>
      <c r="E58" s="506"/>
      <c r="F58" s="506"/>
      <c r="G58" s="506"/>
      <c r="H58" s="81">
        <v>2019</v>
      </c>
      <c r="I58" s="81">
        <v>2020</v>
      </c>
      <c r="J58" s="81">
        <v>2021</v>
      </c>
      <c r="K58" s="81">
        <v>2022</v>
      </c>
      <c r="L58" s="81">
        <v>2023</v>
      </c>
      <c r="M58" s="81">
        <v>2024</v>
      </c>
    </row>
    <row r="59" spans="3:17" ht="36.6" customHeight="1">
      <c r="C59" s="7" t="s">
        <v>1311</v>
      </c>
      <c r="D59" s="15"/>
      <c r="E59" s="15"/>
      <c r="F59" s="15"/>
      <c r="G59" s="15"/>
      <c r="H59" s="132">
        <v>30986736</v>
      </c>
      <c r="I59" s="132">
        <v>24988785</v>
      </c>
      <c r="J59" s="132">
        <v>37460045</v>
      </c>
      <c r="K59" s="132">
        <v>42188834</v>
      </c>
      <c r="L59" s="132">
        <v>38657444</v>
      </c>
      <c r="M59" s="132">
        <v>32139069</v>
      </c>
    </row>
    <row r="60" spans="3:17" ht="36.6" customHeight="1">
      <c r="C60" s="7" t="s">
        <v>1314</v>
      </c>
      <c r="D60" s="15"/>
      <c r="E60" s="15"/>
      <c r="F60" s="15"/>
      <c r="G60" s="15"/>
      <c r="H60" s="132">
        <v>0</v>
      </c>
      <c r="I60" s="132">
        <v>1</v>
      </c>
      <c r="J60" s="132">
        <v>0</v>
      </c>
      <c r="K60" s="132">
        <v>0</v>
      </c>
      <c r="L60" s="132">
        <v>2</v>
      </c>
      <c r="M60" s="132">
        <v>0</v>
      </c>
    </row>
    <row r="61" spans="3:17" ht="36.6" customHeight="1">
      <c r="C61" s="7" t="s">
        <v>1315</v>
      </c>
      <c r="D61" s="15"/>
      <c r="E61" s="15"/>
      <c r="F61" s="15"/>
      <c r="G61" s="15"/>
      <c r="H61" s="132">
        <v>0</v>
      </c>
      <c r="I61" s="132">
        <v>4.002E-2</v>
      </c>
      <c r="J61" s="132">
        <v>0</v>
      </c>
      <c r="K61" s="132">
        <v>0</v>
      </c>
      <c r="L61" s="250">
        <v>0.5</v>
      </c>
      <c r="M61" s="132">
        <v>0</v>
      </c>
    </row>
    <row r="62" spans="3:17" ht="50.1" customHeight="1">
      <c r="C62" s="515" t="s">
        <v>1316</v>
      </c>
      <c r="D62" s="515"/>
      <c r="E62" s="515"/>
      <c r="F62" s="515"/>
      <c r="G62" s="515"/>
      <c r="H62" s="132">
        <v>14</v>
      </c>
      <c r="I62" s="132">
        <v>2</v>
      </c>
      <c r="J62" s="132">
        <v>16</v>
      </c>
      <c r="K62" s="132">
        <v>11</v>
      </c>
      <c r="L62" s="132">
        <v>40</v>
      </c>
      <c r="M62" s="132">
        <v>28</v>
      </c>
    </row>
    <row r="63" spans="3:17" ht="50.1" customHeight="1">
      <c r="C63" s="515" t="s">
        <v>1317</v>
      </c>
      <c r="D63" s="515"/>
      <c r="E63" s="515"/>
      <c r="F63" s="515"/>
      <c r="G63" s="515"/>
      <c r="H63" s="196">
        <v>0.45180621798952947</v>
      </c>
      <c r="I63" s="196">
        <v>8.0035904106582206E-2</v>
      </c>
      <c r="J63" s="196">
        <v>0.42712175065459745</v>
      </c>
      <c r="K63" s="196" t="s">
        <v>1321</v>
      </c>
      <c r="L63" s="196">
        <v>1.03</v>
      </c>
      <c r="M63" s="196">
        <v>0.87</v>
      </c>
      <c r="O63" s="476"/>
    </row>
    <row r="64" spans="3:17" ht="50.1" customHeight="1">
      <c r="C64" s="515" t="s">
        <v>1318</v>
      </c>
      <c r="D64" s="515"/>
      <c r="E64" s="515"/>
      <c r="F64" s="515"/>
      <c r="G64" s="515"/>
      <c r="H64" s="132">
        <v>51</v>
      </c>
      <c r="I64" s="132">
        <v>26</v>
      </c>
      <c r="J64" s="132">
        <v>37</v>
      </c>
      <c r="K64" s="132">
        <v>36</v>
      </c>
      <c r="L64" s="132">
        <v>42</v>
      </c>
      <c r="M64" s="132">
        <v>28</v>
      </c>
      <c r="O64" s="132"/>
    </row>
    <row r="65" spans="3:15" ht="50.1" customHeight="1">
      <c r="C65" s="515" t="s">
        <v>1319</v>
      </c>
      <c r="D65" s="515"/>
      <c r="E65" s="515"/>
      <c r="F65" s="515"/>
      <c r="G65" s="515"/>
      <c r="H65" s="196">
        <v>1.6458655083904286</v>
      </c>
      <c r="I65" s="196">
        <v>1.0404667533855687</v>
      </c>
      <c r="J65" s="196">
        <v>0.98771904838875646</v>
      </c>
      <c r="K65" s="132" t="s">
        <v>1322</v>
      </c>
      <c r="L65" s="196">
        <v>1.0900000000000001</v>
      </c>
      <c r="M65" s="196">
        <v>0.87</v>
      </c>
      <c r="O65" s="478"/>
    </row>
    <row r="66" spans="3:15" ht="18.600000000000001" customHeight="1"/>
    <row r="67" spans="3:15" ht="18.600000000000001" customHeight="1" thickBot="1">
      <c r="C67" s="506" t="s">
        <v>1323</v>
      </c>
      <c r="D67" s="506"/>
      <c r="E67" s="506"/>
      <c r="F67" s="506"/>
      <c r="G67" s="506"/>
      <c r="H67" s="506"/>
      <c r="I67" s="506"/>
      <c r="J67" s="506"/>
      <c r="K67" s="506"/>
      <c r="L67" s="81"/>
      <c r="M67" s="81"/>
    </row>
    <row r="68" spans="3:15" ht="83.1" customHeight="1">
      <c r="C68" s="578" t="s">
        <v>1324</v>
      </c>
      <c r="D68" s="618"/>
      <c r="E68" s="618"/>
      <c r="F68" s="618"/>
      <c r="G68" s="618"/>
      <c r="H68" s="618"/>
      <c r="I68" s="618"/>
      <c r="J68" s="618"/>
      <c r="K68" s="618"/>
      <c r="L68" s="618"/>
      <c r="M68" s="618"/>
    </row>
    <row r="69" spans="3:15" ht="18.600000000000001" customHeight="1"/>
    <row r="70" spans="3:15" ht="18.600000000000001" customHeight="1" thickBot="1">
      <c r="C70" s="506" t="s">
        <v>1325</v>
      </c>
      <c r="D70" s="506"/>
      <c r="E70" s="506"/>
      <c r="F70" s="506"/>
      <c r="G70" s="506"/>
      <c r="H70" s="506"/>
      <c r="I70" s="506"/>
      <c r="J70" s="506"/>
      <c r="K70" s="506"/>
      <c r="L70" s="506"/>
      <c r="M70" s="506"/>
    </row>
    <row r="71" spans="3:15" ht="74.45" customHeight="1">
      <c r="C71" s="578" t="s">
        <v>1326</v>
      </c>
      <c r="D71" s="578"/>
      <c r="E71" s="578"/>
      <c r="F71" s="578"/>
      <c r="G71" s="578"/>
      <c r="H71" s="578"/>
      <c r="I71" s="578"/>
      <c r="J71" s="578"/>
      <c r="K71" s="578"/>
      <c r="L71" s="578"/>
      <c r="M71" s="578"/>
    </row>
    <row r="72" spans="3:15" ht="18.600000000000001" customHeight="1"/>
    <row r="73" spans="3:15" ht="18.600000000000001" customHeight="1" thickBot="1">
      <c r="C73" s="506" t="s">
        <v>1327</v>
      </c>
      <c r="D73" s="506"/>
      <c r="E73" s="506"/>
      <c r="F73" s="506"/>
      <c r="G73" s="506"/>
      <c r="H73" s="506"/>
      <c r="I73" s="506"/>
      <c r="J73" s="506"/>
      <c r="K73" s="506"/>
      <c r="L73" s="81"/>
      <c r="M73" s="81"/>
    </row>
    <row r="74" spans="3:15" ht="72" customHeight="1">
      <c r="C74" s="578" t="s">
        <v>1328</v>
      </c>
      <c r="D74" s="578"/>
      <c r="E74" s="578"/>
      <c r="F74" s="578"/>
      <c r="G74" s="578"/>
      <c r="H74" s="578"/>
      <c r="I74" s="578"/>
      <c r="J74" s="578"/>
      <c r="K74" s="578"/>
      <c r="L74" s="578"/>
      <c r="M74" s="578"/>
    </row>
    <row r="76" spans="3:15" ht="18.600000000000001" customHeight="1" thickBot="1">
      <c r="C76" s="506" t="s">
        <v>1329</v>
      </c>
      <c r="D76" s="506"/>
      <c r="E76" s="506"/>
      <c r="F76" s="506"/>
      <c r="G76" s="506"/>
      <c r="H76" s="506"/>
      <c r="I76" s="506"/>
      <c r="J76" s="506"/>
      <c r="K76" s="506"/>
      <c r="L76" s="506"/>
      <c r="M76" s="506"/>
    </row>
    <row r="77" spans="3:15" ht="18.600000000000001" customHeight="1">
      <c r="C77" s="578" t="s">
        <v>1330</v>
      </c>
      <c r="D77" s="578"/>
      <c r="E77" s="578"/>
      <c r="F77" s="578"/>
      <c r="G77" s="578"/>
      <c r="H77" s="578"/>
      <c r="I77" s="578"/>
      <c r="J77" s="578"/>
      <c r="K77" s="578"/>
      <c r="L77" s="578"/>
      <c r="M77" s="578"/>
    </row>
    <row r="78" spans="3:15" ht="18.600000000000001" customHeight="1"/>
    <row r="79" spans="3:15" ht="18.600000000000001" customHeight="1" thickBot="1">
      <c r="C79" s="506" t="s">
        <v>1331</v>
      </c>
      <c r="D79" s="506"/>
      <c r="E79" s="506"/>
      <c r="F79" s="506"/>
      <c r="G79" s="506"/>
      <c r="H79" s="506"/>
      <c r="I79" s="506"/>
      <c r="J79" s="506"/>
      <c r="K79" s="506"/>
      <c r="L79" s="506"/>
      <c r="M79" s="506"/>
    </row>
    <row r="80" spans="3:15" ht="18.600000000000001" customHeight="1">
      <c r="C80" s="578" t="s">
        <v>1332</v>
      </c>
      <c r="D80" s="578"/>
      <c r="E80" s="578"/>
      <c r="F80" s="578"/>
      <c r="G80" s="578"/>
      <c r="H80" s="578"/>
      <c r="I80" s="578"/>
      <c r="J80" s="578"/>
      <c r="K80" s="578"/>
      <c r="L80" s="578"/>
      <c r="M80" s="578"/>
    </row>
    <row r="81" spans="3:13" ht="18.600000000000001">
      <c r="C81" s="578"/>
      <c r="D81" s="578"/>
      <c r="E81" s="578"/>
      <c r="F81" s="578"/>
      <c r="G81" s="578"/>
      <c r="H81" s="578"/>
      <c r="I81" s="578"/>
      <c r="J81" s="578"/>
      <c r="K81" s="578"/>
      <c r="L81" s="578"/>
      <c r="M81" s="578"/>
    </row>
    <row r="82" spans="3:13" ht="18.600000000000001" customHeight="1"/>
    <row r="83" spans="3:13" ht="18.600000000000001" customHeight="1">
      <c r="C83" s="13" t="s">
        <v>1333</v>
      </c>
      <c r="D83" s="10"/>
      <c r="E83" s="10"/>
      <c r="F83" s="10"/>
      <c r="G83" s="10"/>
      <c r="H83" s="10"/>
      <c r="I83" s="10"/>
      <c r="J83" s="10"/>
      <c r="K83" s="10"/>
      <c r="L83" s="10"/>
      <c r="M83" s="10"/>
    </row>
    <row r="84" spans="3:13" ht="18.600000000000001" customHeight="1"/>
    <row r="85" spans="3:13" ht="18.600000000000001" customHeight="1" thickBot="1">
      <c r="C85" s="506" t="s">
        <v>1334</v>
      </c>
      <c r="D85" s="506"/>
      <c r="E85" s="506"/>
      <c r="F85" s="506"/>
      <c r="G85" s="506"/>
      <c r="H85" s="81">
        <v>2019</v>
      </c>
      <c r="I85" s="81">
        <v>2020</v>
      </c>
      <c r="J85" s="81">
        <v>2021</v>
      </c>
      <c r="K85" s="81">
        <v>2022</v>
      </c>
      <c r="L85" s="81">
        <v>2023</v>
      </c>
      <c r="M85" s="81">
        <v>2024</v>
      </c>
    </row>
    <row r="86" spans="3:13" ht="42" customHeight="1">
      <c r="C86" s="576" t="s">
        <v>1335</v>
      </c>
      <c r="D86" s="576"/>
      <c r="E86" s="576"/>
      <c r="F86" s="576"/>
      <c r="G86" s="576"/>
      <c r="H86" s="193">
        <v>0</v>
      </c>
      <c r="I86" s="193">
        <v>0</v>
      </c>
      <c r="J86" s="193">
        <v>0</v>
      </c>
      <c r="K86" s="193">
        <v>0</v>
      </c>
      <c r="L86" s="193">
        <v>0</v>
      </c>
      <c r="M86" s="193">
        <v>0</v>
      </c>
    </row>
    <row r="87" spans="3:13" ht="48.95" customHeight="1">
      <c r="C87" s="556" t="s">
        <v>1336</v>
      </c>
      <c r="D87" s="556"/>
      <c r="E87" s="556"/>
      <c r="F87" s="556"/>
      <c r="G87" s="556"/>
      <c r="H87" s="193">
        <v>6</v>
      </c>
      <c r="I87" s="193">
        <v>1</v>
      </c>
      <c r="J87" s="193">
        <v>36</v>
      </c>
      <c r="K87" s="193">
        <v>5</v>
      </c>
      <c r="L87" s="193">
        <v>2</v>
      </c>
      <c r="M87" s="193">
        <v>0</v>
      </c>
    </row>
    <row r="88" spans="3:13" ht="18.600000000000001" customHeight="1"/>
    <row r="89" spans="3:13" ht="18.600000000000001" customHeight="1" thickBot="1">
      <c r="C89" s="506" t="s">
        <v>1337</v>
      </c>
      <c r="D89" s="506"/>
      <c r="E89" s="506"/>
      <c r="F89" s="506"/>
      <c r="G89" s="506"/>
      <c r="H89" s="506"/>
      <c r="I89" s="506"/>
      <c r="J89" s="506"/>
      <c r="K89" s="506"/>
      <c r="L89" s="81"/>
      <c r="M89" s="81"/>
    </row>
    <row r="90" spans="3:13" ht="59.1" customHeight="1">
      <c r="C90" s="618" t="s">
        <v>1338</v>
      </c>
      <c r="D90" s="618"/>
      <c r="E90" s="618"/>
      <c r="F90" s="618"/>
      <c r="G90" s="618"/>
      <c r="H90" s="618"/>
      <c r="I90" s="618"/>
      <c r="J90" s="618"/>
      <c r="K90" s="618"/>
      <c r="L90" s="618"/>
      <c r="M90" s="618"/>
    </row>
    <row r="91" spans="3:13" ht="17.25" customHeight="1"/>
    <row r="92" spans="3:13" ht="17.25" customHeight="1">
      <c r="C92" s="506" t="s">
        <v>1339</v>
      </c>
      <c r="D92" s="506"/>
      <c r="E92" s="506"/>
      <c r="F92" s="506"/>
      <c r="G92" s="506"/>
      <c r="H92" s="506"/>
      <c r="I92" s="506"/>
      <c r="J92" s="506"/>
      <c r="K92" s="506"/>
      <c r="L92" s="506"/>
      <c r="M92" s="506"/>
    </row>
    <row r="93" spans="3:13" ht="17.25" customHeight="1">
      <c r="C93" s="578" t="s">
        <v>1340</v>
      </c>
      <c r="D93" s="578"/>
      <c r="E93" s="578"/>
      <c r="F93" s="578"/>
      <c r="G93" s="578"/>
      <c r="H93" s="578"/>
      <c r="I93" s="578"/>
      <c r="J93" s="578"/>
      <c r="K93" s="578"/>
      <c r="L93" s="578"/>
      <c r="M93" s="578"/>
    </row>
    <row r="94" spans="3:13" ht="18.600000000000001" customHeight="1"/>
    <row r="95" spans="3:13" ht="18.600000000000001" customHeight="1" thickBot="1">
      <c r="C95" s="506" t="s">
        <v>1341</v>
      </c>
      <c r="D95" s="506"/>
      <c r="E95" s="506"/>
      <c r="F95" s="506"/>
      <c r="G95" s="506"/>
      <c r="H95" s="506"/>
      <c r="I95" s="506"/>
      <c r="J95" s="506"/>
      <c r="K95" s="506"/>
      <c r="L95" s="506"/>
      <c r="M95" s="506"/>
    </row>
    <row r="96" spans="3:13" ht="18.600000000000001" customHeight="1">
      <c r="C96" s="578" t="s">
        <v>1342</v>
      </c>
      <c r="D96" s="578"/>
      <c r="E96" s="578"/>
      <c r="F96" s="578"/>
      <c r="G96" s="578"/>
      <c r="H96" s="578"/>
      <c r="I96" s="578"/>
      <c r="J96" s="578"/>
      <c r="K96" s="578"/>
      <c r="L96" s="578"/>
      <c r="M96" s="578"/>
    </row>
    <row r="97" spans="3:16" ht="18.600000000000001" customHeight="1"/>
    <row r="98" spans="3:16" ht="18.600000000000001" customHeight="1" thickBot="1">
      <c r="C98" s="506" t="s">
        <v>1343</v>
      </c>
      <c r="D98" s="506"/>
      <c r="E98" s="506"/>
      <c r="F98" s="506"/>
      <c r="G98" s="506"/>
      <c r="H98" s="506"/>
      <c r="I98" s="506"/>
      <c r="J98" s="506"/>
      <c r="K98" s="506"/>
      <c r="L98" s="506"/>
      <c r="M98" s="506"/>
    </row>
    <row r="99" spans="3:16" ht="18.600000000000001" customHeight="1">
      <c r="C99" s="578" t="s">
        <v>1344</v>
      </c>
      <c r="D99" s="578"/>
      <c r="E99" s="578"/>
      <c r="F99" s="578"/>
      <c r="G99" s="578"/>
      <c r="H99" s="578"/>
      <c r="I99" s="578"/>
      <c r="J99" s="578"/>
      <c r="K99" s="578"/>
      <c r="L99" s="578"/>
      <c r="M99" s="578"/>
    </row>
    <row r="100" spans="3:16" ht="18.600000000000001" customHeight="1"/>
    <row r="101" spans="3:16" ht="18.600000000000001" customHeight="1">
      <c r="C101" s="7"/>
      <c r="F101" s="618"/>
      <c r="G101" s="618"/>
      <c r="H101" s="618"/>
      <c r="I101" s="618"/>
      <c r="J101" s="618"/>
      <c r="K101" s="618"/>
      <c r="L101" s="618"/>
      <c r="M101" s="618"/>
      <c r="N101" s="618"/>
      <c r="O101" s="618"/>
      <c r="P101" s="618"/>
    </row>
    <row r="102" spans="3:16" ht="18.600000000000001" customHeight="1"/>
    <row r="103" spans="3:16" ht="18.600000000000001" customHeight="1"/>
    <row r="104" spans="3:16" ht="18.600000000000001" customHeight="1"/>
    <row r="105" spans="3:16" ht="18.600000000000001" customHeight="1"/>
    <row r="106" spans="3:16" ht="18.600000000000001" customHeight="1"/>
    <row r="107" spans="3:16" ht="18.600000000000001" customHeight="1"/>
    <row r="108" spans="3:16" ht="18.600000000000001" customHeight="1"/>
    <row r="109" spans="3:16" ht="18.600000000000001" customHeight="1"/>
    <row r="110" spans="3:16" ht="18.600000000000001" customHeight="1"/>
    <row r="111" spans="3:16" ht="18.600000000000001" customHeight="1"/>
    <row r="112" spans="3:16"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73.5"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41.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39" customHeight="1"/>
    <row r="433" ht="18.600000000000001" customHeight="1"/>
    <row r="434" ht="18.600000000000001" customHeight="1"/>
    <row r="435" ht="18.600000000000001" customHeight="1"/>
    <row r="436" ht="18.600000000000001" customHeight="1"/>
    <row r="437" ht="18.600000000000001" customHeight="1"/>
    <row r="438" ht="18.600000000000001" customHeight="1"/>
    <row r="439" ht="18.600000000000001" customHeight="1"/>
    <row r="444" ht="18.600000000000001" customHeight="1"/>
    <row r="445" ht="18.600000000000001" customHeight="1"/>
    <row r="446" ht="39" customHeight="1"/>
    <row r="447" ht="18.600000000000001" customHeight="1"/>
    <row r="448" ht="87" customHeight="1"/>
    <row r="449" ht="18.600000000000001" customHeight="1"/>
    <row r="450" ht="41.45" customHeight="1"/>
    <row r="451" ht="27" customHeight="1"/>
    <row r="455" ht="54.95" customHeight="1"/>
    <row r="471" ht="18.600000000000001" customHeight="1"/>
    <row r="472" ht="37.5" customHeight="1"/>
    <row r="473" ht="18.600000000000001" customHeight="1"/>
    <row r="474" ht="18.600000000000001" customHeight="1"/>
    <row r="475" ht="18.600000000000001" customHeight="1"/>
    <row r="476" ht="51.6" customHeight="1"/>
    <row r="477" ht="18.600000000000001" customHeight="1"/>
    <row r="478" ht="18.600000000000001" customHeight="1"/>
    <row r="479" ht="18.600000000000001" customHeight="1"/>
    <row r="480" ht="81" customHeight="1"/>
    <row r="481" ht="18.600000000000001" customHeight="1"/>
    <row r="482" ht="18.600000000000001" customHeight="1"/>
    <row r="483" ht="18.600000000000001" customHeight="1"/>
    <row r="484" ht="78" customHeight="1"/>
    <row r="485" ht="18.600000000000001" customHeight="1"/>
    <row r="486" ht="18.600000000000001" customHeight="1"/>
    <row r="487" ht="18.600000000000001" customHeight="1"/>
    <row r="488" ht="38.1" customHeight="1"/>
    <row r="489" ht="113.45" customHeight="1"/>
    <row r="490" ht="18.600000000000001" customHeight="1"/>
    <row r="491" ht="18.600000000000001" customHeight="1"/>
    <row r="492" ht="18.600000000000001" customHeight="1"/>
    <row r="493" ht="18.600000000000001" customHeight="1"/>
    <row r="494" ht="73.5"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30" ht="18.600000000000001" customHeight="1"/>
    <row r="531" ht="18.600000000000001" customHeight="1"/>
    <row r="532" ht="18.600000000000001" customHeight="1"/>
    <row r="533" ht="18.600000000000001" customHeight="1"/>
    <row r="535" ht="18.600000000000001" customHeight="1"/>
    <row r="539" ht="18.600000000000001" customHeight="1"/>
    <row r="541" ht="18.95" customHeight="1"/>
    <row r="542" ht="282" customHeight="1"/>
    <row r="544" ht="18.600000000000001" customHeight="1"/>
    <row r="545" ht="18.600000000000001" customHeight="1"/>
    <row r="546" ht="18.600000000000001" customHeight="1"/>
    <row r="547" ht="18.600000000000001" customHeight="1"/>
    <row r="548" ht="36" customHeight="1"/>
    <row r="553" ht="18.600000000000001" customHeight="1"/>
    <row r="554" ht="63.95" customHeight="1"/>
    <row r="555" ht="18.600000000000001" customHeight="1"/>
    <row r="556" ht="18.600000000000001" customHeight="1"/>
    <row r="558" ht="42.6" customHeight="1"/>
    <row r="566" ht="18.600000000000001" customHeight="1"/>
    <row r="572" ht="60.6" customHeight="1"/>
    <row r="579" ht="41.1" customHeight="1"/>
    <row r="585" ht="42.95" customHeight="1"/>
    <row r="592" ht="27" customHeight="1"/>
    <row r="597" ht="39.6" customHeight="1"/>
    <row r="611" ht="29.45" customHeight="1"/>
    <row r="612" ht="26.45" customHeight="1"/>
    <row r="614" ht="18.95" customHeight="1"/>
    <row r="617" ht="12.6" customHeight="1"/>
    <row r="621" ht="14.45" customHeight="1"/>
    <row r="624" ht="87.95" customHeight="1"/>
    <row r="629" ht="84.6" customHeight="1"/>
    <row r="630" ht="18.600000000000001" customHeight="1"/>
    <row r="631" ht="18.95" customHeight="1"/>
    <row r="632" ht="18.600000000000001" customHeight="1"/>
    <row r="633" ht="18.600000000000001" customHeight="1"/>
    <row r="634" ht="18.600000000000001" customHeight="1"/>
    <row r="636" ht="18.600000000000001" customHeight="1"/>
    <row r="637" ht="18.600000000000001" customHeight="1"/>
    <row r="639" ht="18.600000000000001" customHeight="1"/>
    <row r="640" ht="18.600000000000001" customHeight="1"/>
    <row r="641" ht="21" customHeight="1"/>
    <row r="642" ht="15.95" customHeight="1"/>
    <row r="643" ht="18.600000000000001" customHeight="1"/>
    <row r="645" ht="18.600000000000001" customHeight="1"/>
    <row r="649" ht="15.95" customHeight="1"/>
    <row r="650" ht="18.600000000000001" customHeight="1"/>
    <row r="652" ht="18.600000000000001" customHeight="1"/>
    <row r="653" ht="18.600000000000001" customHeight="1"/>
    <row r="654" ht="18.600000000000001" customHeight="1"/>
    <row r="655" ht="18.600000000000001" customHeight="1"/>
    <row r="656" ht="14.45" customHeight="1"/>
    <row r="660" ht="14.45" customHeight="1"/>
    <row r="661" ht="14.45" customHeight="1"/>
    <row r="662" ht="14.45" customHeight="1"/>
  </sheetData>
  <mergeCells count="41">
    <mergeCell ref="C99:M99"/>
    <mergeCell ref="C95:M95"/>
    <mergeCell ref="C98:M98"/>
    <mergeCell ref="C87:G87"/>
    <mergeCell ref="C89:K89"/>
    <mergeCell ref="C90:M90"/>
    <mergeCell ref="C70:M70"/>
    <mergeCell ref="C76:M76"/>
    <mergeCell ref="C79:M79"/>
    <mergeCell ref="C85:G85"/>
    <mergeCell ref="C96:M96"/>
    <mergeCell ref="C71:M71"/>
    <mergeCell ref="C73:K73"/>
    <mergeCell ref="C86:G86"/>
    <mergeCell ref="C74:M74"/>
    <mergeCell ref="C77:M77"/>
    <mergeCell ref="C80:M80"/>
    <mergeCell ref="C81:M81"/>
    <mergeCell ref="C92:M92"/>
    <mergeCell ref="C93:M93"/>
    <mergeCell ref="C62:G62"/>
    <mergeCell ref="C63:G63"/>
    <mergeCell ref="C65:G65"/>
    <mergeCell ref="C67:K67"/>
    <mergeCell ref="C68:M68"/>
    <mergeCell ref="C33:M35"/>
    <mergeCell ref="F101:P101"/>
    <mergeCell ref="C7:M8"/>
    <mergeCell ref="C12:M13"/>
    <mergeCell ref="C17:M19"/>
    <mergeCell ref="C23:M25"/>
    <mergeCell ref="C28:M30"/>
    <mergeCell ref="C64:G64"/>
    <mergeCell ref="C38:M40"/>
    <mergeCell ref="C43:M45"/>
    <mergeCell ref="C49:G49"/>
    <mergeCell ref="C53:G53"/>
    <mergeCell ref="C54:G54"/>
    <mergeCell ref="C55:G55"/>
    <mergeCell ref="C56:G56"/>
    <mergeCell ref="C58:G58"/>
  </mergeCells>
  <hyperlinks>
    <hyperlink ref="A4" location="'ÍNDICE REMISSIVO'!A1" display="Índice" xr:uid="{2A9A22EE-699B-4427-9235-AF0366F9F7A3}"/>
    <hyperlink ref="F1" location="ÍNDICE!A1" display="Índice" xr:uid="{211253D0-3442-4895-9A37-AB69FADE83FC}"/>
    <hyperlink ref="G1" location="'TEMAS MATERIAIS'!A1" display="Temas materiais" xr:uid="{2A5D38D5-DBAC-48F6-BAEE-C25EE5DC86DB}"/>
    <hyperlink ref="H1" location="AMBIENTAL!A1" display="Ambiental" xr:uid="{77639E7D-EA6A-43CB-9154-636259A69ECF}"/>
    <hyperlink ref="I1" location="ECONÔMICO!A1" display="Econômico " xr:uid="{24577366-2F1E-47AD-BCB0-491526220EF0}"/>
    <hyperlink ref="J1" location="GOVERNANÇA!A1" display="Governança " xr:uid="{27DF880B-275D-47E2-9136-0A030BDB92EE}"/>
    <hyperlink ref="L1" location="GRI!A1" display="GRI" xr:uid="{B821C9F3-EBE4-4FC0-B42D-31C1CE942BEE}"/>
    <hyperlink ref="M1" location="SASB!A1" display="SASB" xr:uid="{23F98221-5354-4DA4-8279-EBA39AA6B7EC}"/>
    <hyperlink ref="K1" location="SOCIAL!A1" display="Social " xr:uid="{CC58FB98-DD77-408A-9EFA-1072A30A7639}"/>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6B34C-8DB5-4730-9AB1-780B3C146FC3}">
  <sheetPr>
    <tabColor rgb="FF0070C0"/>
  </sheetPr>
  <dimension ref="A1:S671"/>
  <sheetViews>
    <sheetView showGridLines="0" topLeftCell="A8" zoomScale="80" zoomScaleNormal="80" workbookViewId="0">
      <selection activeCell="B42" sqref="B42"/>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 min="17" max="17" width="18.855468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1345</v>
      </c>
      <c r="S3" s="21"/>
    </row>
    <row r="4" spans="1:19" ht="21">
      <c r="A4" s="5" t="s">
        <v>0</v>
      </c>
      <c r="B4" s="6">
        <v>3</v>
      </c>
      <c r="C4" s="4"/>
    </row>
    <row r="5" spans="1:19" ht="21">
      <c r="A5" s="5"/>
      <c r="B5" s="6"/>
      <c r="C5" s="13" t="s">
        <v>1346</v>
      </c>
      <c r="D5" s="10"/>
      <c r="E5" s="10"/>
      <c r="F5" s="10"/>
      <c r="G5" s="10"/>
      <c r="H5" s="10"/>
      <c r="I5" s="10"/>
      <c r="J5" s="10"/>
      <c r="K5" s="10"/>
      <c r="L5" s="10"/>
      <c r="M5" s="10"/>
    </row>
    <row r="6" spans="1:19" ht="18.600000000000001">
      <c r="A6" s="5"/>
      <c r="B6" s="6"/>
      <c r="C6" s="135"/>
    </row>
    <row r="7" spans="1:19" ht="56.1" customHeight="1" thickBot="1">
      <c r="A7" s="134"/>
      <c r="B7" s="6"/>
      <c r="C7" s="506" t="s">
        <v>1347</v>
      </c>
      <c r="D7" s="506"/>
      <c r="E7" s="506"/>
      <c r="F7" s="506"/>
      <c r="G7" s="506"/>
      <c r="H7" s="81">
        <v>2019</v>
      </c>
      <c r="I7" s="81">
        <v>2020</v>
      </c>
      <c r="J7" s="81">
        <v>2021</v>
      </c>
      <c r="K7" s="81">
        <v>2022</v>
      </c>
      <c r="L7" s="81">
        <v>2023</v>
      </c>
      <c r="M7" s="81">
        <v>2024</v>
      </c>
      <c r="R7" s="80"/>
      <c r="S7" s="80"/>
    </row>
    <row r="8" spans="1:19" ht="18.600000000000001" customHeight="1">
      <c r="A8" s="5"/>
      <c r="B8" s="6"/>
      <c r="C8" s="104"/>
      <c r="D8" s="104"/>
      <c r="E8" s="104"/>
      <c r="F8" s="104"/>
      <c r="G8" s="104"/>
      <c r="H8" s="223"/>
      <c r="I8" s="223"/>
      <c r="J8" s="223"/>
      <c r="K8" s="223"/>
      <c r="L8" s="223"/>
      <c r="M8" s="223"/>
    </row>
    <row r="9" spans="1:19" ht="18.600000000000001" customHeight="1">
      <c r="A9" s="5"/>
      <c r="C9" s="575" t="s">
        <v>1348</v>
      </c>
      <c r="D9" s="575"/>
      <c r="E9" s="575"/>
      <c r="F9" s="575"/>
      <c r="G9" s="575"/>
      <c r="H9" s="166"/>
      <c r="I9" s="166"/>
      <c r="J9" s="166"/>
      <c r="K9" s="166"/>
      <c r="L9" s="166"/>
      <c r="M9" s="166"/>
    </row>
    <row r="10" spans="1:19" ht="18.600000000000001" customHeight="1">
      <c r="A10" s="5"/>
      <c r="D10" s="251"/>
      <c r="E10" s="251"/>
      <c r="F10" s="251"/>
      <c r="G10" s="251"/>
      <c r="H10" s="132"/>
      <c r="I10" s="132"/>
      <c r="J10" s="132"/>
      <c r="K10" s="132"/>
      <c r="L10" s="132"/>
      <c r="M10" s="132"/>
    </row>
    <row r="11" spans="1:19" ht="18.600000000000001" customHeight="1">
      <c r="A11" s="5"/>
      <c r="C11" s="241" t="s">
        <v>1349</v>
      </c>
      <c r="D11" s="222"/>
      <c r="E11" s="171"/>
      <c r="F11" s="171"/>
      <c r="G11" s="171"/>
      <c r="H11" s="252" t="s">
        <v>612</v>
      </c>
      <c r="I11" s="252" t="s">
        <v>612</v>
      </c>
      <c r="J11" s="252" t="s">
        <v>612</v>
      </c>
      <c r="K11" s="253">
        <v>21.85350473659901</v>
      </c>
      <c r="L11" s="253">
        <v>22.7</v>
      </c>
      <c r="M11" s="253">
        <v>15.4</v>
      </c>
    </row>
    <row r="12" spans="1:19" ht="18.600000000000001" customHeight="1">
      <c r="A12" s="5"/>
      <c r="C12" s="7" t="s">
        <v>421</v>
      </c>
      <c r="D12" s="222"/>
      <c r="E12" s="171"/>
      <c r="F12" s="171"/>
      <c r="G12" s="171"/>
      <c r="H12" s="252" t="s">
        <v>612</v>
      </c>
      <c r="I12" s="252" t="s">
        <v>612</v>
      </c>
      <c r="J12" s="252" t="s">
        <v>612</v>
      </c>
      <c r="K12" s="253">
        <v>24.428380231105709</v>
      </c>
      <c r="L12" s="253">
        <v>25.7</v>
      </c>
      <c r="M12" s="253">
        <v>16.7</v>
      </c>
    </row>
    <row r="13" spans="1:19" ht="18.600000000000001" customHeight="1">
      <c r="A13" s="5"/>
      <c r="C13" s="7" t="s">
        <v>422</v>
      </c>
      <c r="D13" s="222"/>
      <c r="E13" s="171"/>
      <c r="F13" s="171"/>
      <c r="G13" s="171"/>
      <c r="H13" s="252" t="s">
        <v>612</v>
      </c>
      <c r="I13" s="252" t="s">
        <v>612</v>
      </c>
      <c r="J13" s="252" t="s">
        <v>612</v>
      </c>
      <c r="K13" s="253">
        <v>14.53134547069274</v>
      </c>
      <c r="L13" s="253">
        <v>14.4</v>
      </c>
      <c r="M13" s="253">
        <v>12.1</v>
      </c>
    </row>
    <row r="14" spans="1:19" ht="18.600000000000001" customHeight="1">
      <c r="A14" s="5"/>
      <c r="C14" s="7"/>
      <c r="D14" s="171"/>
      <c r="E14" s="171"/>
      <c r="F14" s="171"/>
      <c r="G14" s="171"/>
      <c r="H14" s="7"/>
      <c r="I14" s="7"/>
      <c r="J14" s="7"/>
      <c r="K14" s="140"/>
      <c r="L14" s="140"/>
      <c r="M14" s="140"/>
    </row>
    <row r="15" spans="1:19" ht="18.600000000000001" customHeight="1">
      <c r="A15" s="5"/>
      <c r="C15" s="241" t="s">
        <v>1350</v>
      </c>
      <c r="D15" s="217"/>
      <c r="E15" s="171"/>
      <c r="F15" s="171"/>
      <c r="G15" s="171"/>
      <c r="H15" s="252" t="s">
        <v>612</v>
      </c>
      <c r="I15" s="252" t="s">
        <v>612</v>
      </c>
      <c r="J15" s="252" t="s">
        <v>612</v>
      </c>
      <c r="K15" s="154">
        <v>189163.93700000099</v>
      </c>
      <c r="L15" s="154">
        <v>194618.28999997335</v>
      </c>
      <c r="M15" s="154">
        <f>M16+M17</f>
        <v>149731</v>
      </c>
    </row>
    <row r="16" spans="1:19" ht="18.600000000000001" customHeight="1">
      <c r="A16" s="5"/>
      <c r="C16" s="7" t="s">
        <v>421</v>
      </c>
      <c r="D16" s="222"/>
      <c r="E16" s="171"/>
      <c r="F16" s="171"/>
      <c r="G16" s="171"/>
      <c r="H16" s="252" t="s">
        <v>612</v>
      </c>
      <c r="I16" s="252" t="s">
        <v>612</v>
      </c>
      <c r="J16" s="252" t="s">
        <v>612</v>
      </c>
      <c r="K16" s="132">
        <v>156439.34700000097</v>
      </c>
      <c r="L16" s="254">
        <v>162134.45999997878</v>
      </c>
      <c r="M16" s="254">
        <v>118415</v>
      </c>
    </row>
    <row r="17" spans="1:17" ht="18.600000000000001" customHeight="1">
      <c r="A17" s="5"/>
      <c r="C17" s="7" t="s">
        <v>422</v>
      </c>
      <c r="D17" s="222"/>
      <c r="E17" s="171"/>
      <c r="F17" s="171"/>
      <c r="G17" s="171"/>
      <c r="H17" s="252" t="s">
        <v>612</v>
      </c>
      <c r="I17" s="252" t="s">
        <v>612</v>
      </c>
      <c r="J17" s="252" t="s">
        <v>612</v>
      </c>
      <c r="K17" s="132">
        <v>32724.590000000051</v>
      </c>
      <c r="L17" s="254">
        <v>32483.830000000828</v>
      </c>
      <c r="M17" s="254">
        <v>31316</v>
      </c>
    </row>
    <row r="18" spans="1:17" ht="18.600000000000001" customHeight="1">
      <c r="A18" s="5"/>
      <c r="C18" s="7"/>
      <c r="D18" s="222"/>
      <c r="E18" s="171"/>
      <c r="F18" s="171"/>
      <c r="G18" s="171"/>
      <c r="H18" s="7"/>
      <c r="I18" s="7"/>
      <c r="J18" s="7"/>
      <c r="K18" s="140"/>
      <c r="L18" s="255"/>
      <c r="M18" s="255"/>
    </row>
    <row r="19" spans="1:17" ht="18.600000000000001" customHeight="1">
      <c r="A19" s="5"/>
      <c r="C19" s="241" t="s">
        <v>1351</v>
      </c>
      <c r="D19" s="171"/>
      <c r="E19" s="171"/>
      <c r="F19" s="171"/>
      <c r="G19" s="171"/>
      <c r="H19" s="252" t="s">
        <v>612</v>
      </c>
      <c r="I19" s="252" t="s">
        <v>612</v>
      </c>
      <c r="J19" s="252" t="s">
        <v>612</v>
      </c>
      <c r="K19" s="154">
        <v>8656</v>
      </c>
      <c r="L19" s="256">
        <v>8556</v>
      </c>
      <c r="M19" s="256">
        <v>8371</v>
      </c>
    </row>
    <row r="20" spans="1:17" ht="18.600000000000001" customHeight="1">
      <c r="A20" s="5"/>
      <c r="C20" s="7" t="s">
        <v>421</v>
      </c>
      <c r="D20" s="7"/>
      <c r="E20" s="7"/>
      <c r="F20" s="7"/>
      <c r="G20" s="7"/>
      <c r="H20" s="252" t="s">
        <v>612</v>
      </c>
      <c r="I20" s="252" t="s">
        <v>612</v>
      </c>
      <c r="J20" s="252" t="s">
        <v>612</v>
      </c>
      <c r="K20" s="132">
        <v>6404</v>
      </c>
      <c r="L20" s="254">
        <v>6305</v>
      </c>
      <c r="M20" s="254">
        <v>6152</v>
      </c>
    </row>
    <row r="21" spans="1:17" ht="18.600000000000001" customHeight="1">
      <c r="A21" s="5"/>
      <c r="C21" s="7" t="s">
        <v>422</v>
      </c>
      <c r="D21" s="7"/>
      <c r="E21" s="7"/>
      <c r="F21" s="7"/>
      <c r="G21" s="7"/>
      <c r="H21" s="252" t="s">
        <v>612</v>
      </c>
      <c r="I21" s="252" t="s">
        <v>612</v>
      </c>
      <c r="J21" s="252" t="s">
        <v>612</v>
      </c>
      <c r="K21" s="132">
        <v>2252</v>
      </c>
      <c r="L21" s="254">
        <v>2251</v>
      </c>
      <c r="M21" s="254">
        <v>2219</v>
      </c>
    </row>
    <row r="22" spans="1:17" ht="18.600000000000001" customHeight="1">
      <c r="A22" s="5"/>
      <c r="C22" s="7"/>
      <c r="D22" s="7"/>
      <c r="E22" s="7"/>
      <c r="F22" s="7"/>
      <c r="G22" s="7"/>
      <c r="H22" s="7"/>
      <c r="I22" s="7"/>
      <c r="J22" s="7"/>
      <c r="K22" s="140"/>
      <c r="L22" s="140"/>
    </row>
    <row r="23" spans="1:17" ht="18.600000000000001" customHeight="1">
      <c r="A23" s="5"/>
      <c r="C23" s="7" t="s">
        <v>1352</v>
      </c>
      <c r="D23" s="222"/>
      <c r="E23" s="171"/>
      <c r="F23" s="171"/>
      <c r="G23" s="171"/>
      <c r="H23" s="7"/>
      <c r="I23" s="7"/>
      <c r="J23" s="7"/>
      <c r="K23" s="140"/>
      <c r="L23" s="140"/>
      <c r="M23" s="18"/>
    </row>
    <row r="24" spans="1:17" ht="18.600000000000001" customHeight="1">
      <c r="A24" s="5"/>
      <c r="C24" s="7"/>
      <c r="D24" s="222"/>
      <c r="E24" s="171"/>
      <c r="F24" s="171"/>
      <c r="G24" s="171"/>
      <c r="H24" s="7"/>
      <c r="I24" s="7"/>
      <c r="J24" s="7"/>
      <c r="K24" s="140"/>
      <c r="L24" s="140"/>
    </row>
    <row r="25" spans="1:17" ht="18.600000000000001" customHeight="1">
      <c r="A25" s="5"/>
      <c r="C25" s="575" t="s">
        <v>1353</v>
      </c>
      <c r="D25" s="575"/>
      <c r="E25" s="575"/>
      <c r="F25" s="575"/>
      <c r="G25" s="575"/>
      <c r="H25" s="166"/>
      <c r="I25" s="166"/>
      <c r="J25" s="166"/>
      <c r="K25" s="166"/>
      <c r="L25" s="166"/>
      <c r="M25" s="322"/>
    </row>
    <row r="26" spans="1:17" ht="18.600000000000001" customHeight="1">
      <c r="A26" s="5"/>
      <c r="C26" s="7"/>
      <c r="D26" s="217"/>
      <c r="E26" s="171"/>
      <c r="F26" s="171"/>
      <c r="G26" s="171"/>
      <c r="H26" s="7"/>
      <c r="I26" s="7"/>
      <c r="J26" s="7"/>
      <c r="K26" s="140"/>
      <c r="L26" s="140"/>
      <c r="M26" s="321"/>
      <c r="Q26" s="482">
        <v>14400000000</v>
      </c>
    </row>
    <row r="27" spans="1:17" ht="18.600000000000001" customHeight="1">
      <c r="A27" s="5"/>
      <c r="C27" s="241" t="s">
        <v>1349</v>
      </c>
      <c r="D27" s="222"/>
      <c r="E27" s="171"/>
      <c r="F27" s="171"/>
      <c r="G27" s="171"/>
      <c r="H27" s="252" t="s">
        <v>612</v>
      </c>
      <c r="I27" s="252" t="s">
        <v>612</v>
      </c>
      <c r="J27" s="252" t="s">
        <v>612</v>
      </c>
      <c r="K27" s="345">
        <v>21</v>
      </c>
      <c r="L27" s="257">
        <v>23</v>
      </c>
      <c r="M27" s="257">
        <f>M37/M47</f>
        <v>17.886871341536256</v>
      </c>
      <c r="N27" s="7"/>
    </row>
    <row r="28" spans="1:17" ht="18.600000000000001" customHeight="1">
      <c r="A28" s="5"/>
      <c r="C28" s="7" t="s">
        <v>1354</v>
      </c>
      <c r="D28" s="222"/>
      <c r="E28" s="171"/>
      <c r="F28" s="171"/>
      <c r="G28" s="171"/>
      <c r="H28" s="252" t="s">
        <v>612</v>
      </c>
      <c r="I28" s="252" t="s">
        <v>612</v>
      </c>
      <c r="J28" s="252" t="s">
        <v>612</v>
      </c>
      <c r="K28" s="346">
        <v>21.1912342268025</v>
      </c>
      <c r="L28" s="255">
        <v>24</v>
      </c>
      <c r="M28" s="255">
        <v>19</v>
      </c>
      <c r="N28" s="7"/>
    </row>
    <row r="29" spans="1:17" ht="18.600000000000001" customHeight="1">
      <c r="A29" s="5"/>
      <c r="C29" s="7" t="s">
        <v>1355</v>
      </c>
      <c r="D29" s="222"/>
      <c r="E29" s="171"/>
      <c r="F29" s="171"/>
      <c r="G29" s="171"/>
      <c r="H29" s="252" t="s">
        <v>612</v>
      </c>
      <c r="I29" s="252" t="s">
        <v>612</v>
      </c>
      <c r="J29" s="252" t="s">
        <v>612</v>
      </c>
      <c r="K29" s="346">
        <v>32</v>
      </c>
      <c r="L29" s="255">
        <v>29</v>
      </c>
      <c r="M29" s="255">
        <v>18</v>
      </c>
      <c r="N29" s="7"/>
    </row>
    <row r="30" spans="1:17" ht="18.600000000000001" customHeight="1">
      <c r="A30" s="5"/>
      <c r="C30" s="7" t="s">
        <v>1356</v>
      </c>
      <c r="D30" s="222"/>
      <c r="E30" s="171"/>
      <c r="F30" s="171"/>
      <c r="G30" s="171"/>
      <c r="H30" s="252" t="s">
        <v>612</v>
      </c>
      <c r="I30" s="252" t="s">
        <v>612</v>
      </c>
      <c r="J30" s="252" t="s">
        <v>612</v>
      </c>
      <c r="K30" s="347" t="s">
        <v>612</v>
      </c>
      <c r="L30" s="252" t="s">
        <v>612</v>
      </c>
      <c r="M30" s="255">
        <v>13</v>
      </c>
      <c r="N30" s="7"/>
    </row>
    <row r="31" spans="1:17" ht="18.600000000000001" customHeight="1">
      <c r="A31" s="5"/>
      <c r="C31" s="7" t="s">
        <v>1357</v>
      </c>
      <c r="D31" s="7"/>
      <c r="E31" s="7"/>
      <c r="F31" s="7"/>
      <c r="G31" s="7"/>
      <c r="H31" s="140" t="s">
        <v>1358</v>
      </c>
      <c r="I31" s="140" t="s">
        <v>1358</v>
      </c>
      <c r="J31" s="140" t="s">
        <v>1358</v>
      </c>
      <c r="K31" s="346" t="s">
        <v>1358</v>
      </c>
      <c r="L31" s="255">
        <v>12</v>
      </c>
      <c r="M31" s="255"/>
      <c r="N31" s="7"/>
    </row>
    <row r="32" spans="1:17" ht="18.600000000000001" customHeight="1">
      <c r="A32" s="5"/>
      <c r="C32" s="7" t="s">
        <v>1359</v>
      </c>
      <c r="D32" s="7"/>
      <c r="E32" s="7"/>
      <c r="F32" s="7"/>
      <c r="G32" s="7"/>
      <c r="H32" s="252" t="s">
        <v>612</v>
      </c>
      <c r="I32" s="252" t="s">
        <v>612</v>
      </c>
      <c r="J32" s="252" t="s">
        <v>612</v>
      </c>
      <c r="K32" s="346">
        <v>15</v>
      </c>
      <c r="L32" s="255">
        <v>12</v>
      </c>
      <c r="M32" s="255"/>
      <c r="N32" s="7"/>
    </row>
    <row r="33" spans="1:17" ht="18.600000000000001" customHeight="1">
      <c r="A33" s="5"/>
      <c r="C33" s="7" t="s">
        <v>1360</v>
      </c>
      <c r="D33" s="7"/>
      <c r="E33" s="7"/>
      <c r="F33" s="7"/>
      <c r="G33" s="7"/>
      <c r="H33" s="252" t="s">
        <v>612</v>
      </c>
      <c r="I33" s="252" t="s">
        <v>612</v>
      </c>
      <c r="J33" s="252" t="s">
        <v>612</v>
      </c>
      <c r="K33" s="346">
        <v>10</v>
      </c>
      <c r="L33" s="255">
        <v>7</v>
      </c>
      <c r="M33" s="255"/>
      <c r="N33" s="7"/>
    </row>
    <row r="34" spans="1:17" ht="18.600000000000001" customHeight="1">
      <c r="A34" s="5"/>
      <c r="C34" s="7" t="s">
        <v>1361</v>
      </c>
      <c r="D34" s="7"/>
      <c r="E34" s="7"/>
      <c r="F34" s="7"/>
      <c r="G34" s="7"/>
      <c r="H34" s="252" t="s">
        <v>612</v>
      </c>
      <c r="I34" s="252" t="s">
        <v>612</v>
      </c>
      <c r="J34" s="252" t="s">
        <v>612</v>
      </c>
      <c r="K34" s="346">
        <v>9</v>
      </c>
      <c r="L34" s="255">
        <v>5</v>
      </c>
      <c r="M34" s="255"/>
      <c r="N34" s="7"/>
    </row>
    <row r="35" spans="1:17" ht="18.600000000000001" customHeight="1">
      <c r="A35" s="5"/>
      <c r="C35" s="7" t="s">
        <v>1362</v>
      </c>
      <c r="D35" s="222"/>
      <c r="E35" s="171"/>
      <c r="F35" s="171"/>
      <c r="G35" s="171"/>
      <c r="H35" s="252" t="s">
        <v>612</v>
      </c>
      <c r="I35" s="252" t="s">
        <v>612</v>
      </c>
      <c r="J35" s="252" t="s">
        <v>612</v>
      </c>
      <c r="K35" s="346">
        <v>5</v>
      </c>
      <c r="L35" s="255">
        <v>4</v>
      </c>
      <c r="M35" s="255"/>
      <c r="N35" s="7"/>
      <c r="Q35" s="344"/>
    </row>
    <row r="36" spans="1:17" ht="18.600000000000001" customHeight="1">
      <c r="A36" s="5"/>
      <c r="C36" s="7"/>
      <c r="D36" s="222"/>
      <c r="E36" s="171"/>
      <c r="F36" s="171"/>
      <c r="G36" s="171"/>
      <c r="H36" s="7"/>
      <c r="I36" s="7"/>
      <c r="J36" s="7"/>
      <c r="K36" s="327"/>
      <c r="L36" s="140"/>
      <c r="M36" s="140"/>
      <c r="N36" s="7"/>
    </row>
    <row r="37" spans="1:17" ht="18.600000000000001" customHeight="1">
      <c r="A37" s="5"/>
      <c r="C37" s="241" t="s">
        <v>1350</v>
      </c>
      <c r="D37" s="171"/>
      <c r="E37" s="171"/>
      <c r="F37" s="171"/>
      <c r="G37" s="171"/>
      <c r="H37" s="252" t="s">
        <v>612</v>
      </c>
      <c r="I37" s="252" t="s">
        <v>612</v>
      </c>
      <c r="J37" s="252" t="s">
        <v>612</v>
      </c>
      <c r="K37" s="348">
        <v>179142</v>
      </c>
      <c r="L37" s="154">
        <f>SUM(L38:L45)</f>
        <v>194618</v>
      </c>
      <c r="M37" s="154">
        <f>SUM(M38:M41)</f>
        <v>149731</v>
      </c>
      <c r="N37" s="7"/>
    </row>
    <row r="38" spans="1:17" ht="18.600000000000001" customHeight="1">
      <c r="A38" s="5"/>
      <c r="C38" s="7" t="s">
        <v>1354</v>
      </c>
      <c r="D38" s="217"/>
      <c r="E38" s="171"/>
      <c r="F38" s="171"/>
      <c r="G38" s="171"/>
      <c r="H38" s="252" t="s">
        <v>612</v>
      </c>
      <c r="I38" s="252" t="s">
        <v>612</v>
      </c>
      <c r="J38" s="252" t="s">
        <v>612</v>
      </c>
      <c r="K38" s="323">
        <v>154166.22899998818</v>
      </c>
      <c r="L38" s="323">
        <v>174578</v>
      </c>
      <c r="M38" s="323">
        <v>131216</v>
      </c>
      <c r="N38" s="7"/>
    </row>
    <row r="39" spans="1:17" ht="18.600000000000001" customHeight="1">
      <c r="A39" s="5"/>
      <c r="C39" s="7" t="s">
        <v>1355</v>
      </c>
      <c r="D39" s="222"/>
      <c r="E39" s="171"/>
      <c r="F39" s="171"/>
      <c r="G39" s="171"/>
      <c r="H39" s="252" t="s">
        <v>612</v>
      </c>
      <c r="I39" s="252" t="s">
        <v>612</v>
      </c>
      <c r="J39" s="252" t="s">
        <v>612</v>
      </c>
      <c r="K39" s="323">
        <v>12766</v>
      </c>
      <c r="L39" s="132">
        <v>10206</v>
      </c>
      <c r="M39" s="132">
        <v>6470</v>
      </c>
      <c r="N39" s="7"/>
      <c r="Q39" s="344"/>
    </row>
    <row r="40" spans="1:17" ht="18.600000000000001" customHeight="1">
      <c r="A40" s="5"/>
      <c r="C40" s="7" t="s">
        <v>1356</v>
      </c>
      <c r="D40" s="222"/>
      <c r="E40" s="171"/>
      <c r="F40" s="171"/>
      <c r="G40" s="171"/>
      <c r="H40" s="252" t="s">
        <v>612</v>
      </c>
      <c r="I40" s="252" t="s">
        <v>612</v>
      </c>
      <c r="J40" s="252" t="s">
        <v>612</v>
      </c>
      <c r="K40" s="347" t="s">
        <v>612</v>
      </c>
      <c r="L40" s="252" t="s">
        <v>612</v>
      </c>
      <c r="M40" s="132">
        <v>12045</v>
      </c>
      <c r="N40" s="7"/>
    </row>
    <row r="41" spans="1:17" ht="18.600000000000001" customHeight="1">
      <c r="A41" s="5"/>
      <c r="C41" s="7" t="s">
        <v>1357</v>
      </c>
      <c r="D41" s="222"/>
      <c r="E41" s="171"/>
      <c r="F41" s="171"/>
      <c r="G41" s="171"/>
      <c r="H41" s="140" t="s">
        <v>1358</v>
      </c>
      <c r="I41" s="140" t="s">
        <v>1358</v>
      </c>
      <c r="J41" s="140" t="s">
        <v>1358</v>
      </c>
      <c r="K41" s="346" t="s">
        <v>1358</v>
      </c>
      <c r="L41" s="147">
        <v>518</v>
      </c>
      <c r="M41" s="147"/>
      <c r="N41" s="7"/>
      <c r="P41" s="309"/>
    </row>
    <row r="42" spans="1:17" ht="18.600000000000001" customHeight="1">
      <c r="A42" s="5"/>
      <c r="C42" s="7" t="s">
        <v>1359</v>
      </c>
      <c r="D42" s="222"/>
      <c r="E42" s="171"/>
      <c r="F42" s="171"/>
      <c r="G42" s="171"/>
      <c r="H42" s="252" t="s">
        <v>612</v>
      </c>
      <c r="I42" s="252" t="s">
        <v>612</v>
      </c>
      <c r="J42" s="252" t="s">
        <v>612</v>
      </c>
      <c r="K42" s="323">
        <v>7361</v>
      </c>
      <c r="L42" s="132">
        <v>6573</v>
      </c>
      <c r="M42" s="132"/>
      <c r="N42" s="7"/>
    </row>
    <row r="43" spans="1:17" ht="18.600000000000001" customHeight="1">
      <c r="A43" s="5"/>
      <c r="C43" s="7" t="s">
        <v>1360</v>
      </c>
      <c r="D43" s="171"/>
      <c r="E43" s="171"/>
      <c r="F43" s="171"/>
      <c r="G43" s="171"/>
      <c r="H43" s="252" t="s">
        <v>612</v>
      </c>
      <c r="I43" s="252" t="s">
        <v>612</v>
      </c>
      <c r="J43" s="252" t="s">
        <v>612</v>
      </c>
      <c r="K43" s="323">
        <v>3911</v>
      </c>
      <c r="L43" s="132">
        <v>2283</v>
      </c>
      <c r="M43" s="132"/>
      <c r="N43" s="7"/>
    </row>
    <row r="44" spans="1:17" ht="18.600000000000001" customHeight="1">
      <c r="A44" s="5"/>
      <c r="C44" s="7" t="s">
        <v>1361</v>
      </c>
      <c r="D44" s="7"/>
      <c r="E44" s="7"/>
      <c r="F44" s="7"/>
      <c r="G44" s="7"/>
      <c r="H44" s="252" t="s">
        <v>612</v>
      </c>
      <c r="I44" s="252" t="s">
        <v>612</v>
      </c>
      <c r="J44" s="252" t="s">
        <v>612</v>
      </c>
      <c r="K44" s="323">
        <v>884</v>
      </c>
      <c r="L44" s="132">
        <v>413</v>
      </c>
      <c r="M44" s="132"/>
      <c r="N44" s="7"/>
    </row>
    <row r="45" spans="1:17" ht="18.600000000000001" customHeight="1">
      <c r="A45" s="5"/>
      <c r="C45" s="7" t="s">
        <v>1362</v>
      </c>
      <c r="D45" s="217"/>
      <c r="E45" s="217"/>
      <c r="F45" s="217"/>
      <c r="G45" s="217"/>
      <c r="H45" s="252" t="s">
        <v>612</v>
      </c>
      <c r="I45" s="252" t="s">
        <v>612</v>
      </c>
      <c r="J45" s="252" t="s">
        <v>612</v>
      </c>
      <c r="K45" s="323">
        <v>54</v>
      </c>
      <c r="L45" s="132">
        <v>47</v>
      </c>
      <c r="M45" s="132"/>
      <c r="N45" s="7"/>
    </row>
    <row r="46" spans="1:17" ht="18.600000000000001" customHeight="1">
      <c r="A46" s="5"/>
      <c r="C46" s="7"/>
      <c r="D46" s="222"/>
      <c r="E46" s="171"/>
      <c r="F46" s="171"/>
      <c r="G46" s="171"/>
      <c r="H46" s="7"/>
      <c r="I46" s="7"/>
      <c r="J46" s="7"/>
      <c r="K46" s="327"/>
      <c r="L46" s="140"/>
      <c r="M46" s="140"/>
      <c r="N46" s="7"/>
    </row>
    <row r="47" spans="1:17" ht="18.600000000000001" customHeight="1">
      <c r="A47" s="5"/>
      <c r="C47" s="241" t="s">
        <v>1351</v>
      </c>
      <c r="D47" s="222"/>
      <c r="E47" s="171"/>
      <c r="F47" s="171"/>
      <c r="G47" s="171"/>
      <c r="H47" s="252" t="s">
        <v>612</v>
      </c>
      <c r="I47" s="252" t="s">
        <v>612</v>
      </c>
      <c r="J47" s="252" t="s">
        <v>612</v>
      </c>
      <c r="K47" s="348">
        <v>8656</v>
      </c>
      <c r="L47" s="154">
        <f>SUM(L48:L55)</f>
        <v>8556</v>
      </c>
      <c r="M47" s="154">
        <f>SUM(M48:M51)</f>
        <v>8371</v>
      </c>
      <c r="N47" s="7"/>
    </row>
    <row r="48" spans="1:17" ht="18.600000000000001" customHeight="1">
      <c r="A48" s="5"/>
      <c r="C48" s="7" t="s">
        <v>1354</v>
      </c>
      <c r="D48" s="222"/>
      <c r="E48" s="171"/>
      <c r="F48" s="171"/>
      <c r="G48" s="171"/>
      <c r="H48" s="252" t="s">
        <v>612</v>
      </c>
      <c r="I48" s="252" t="s">
        <v>612</v>
      </c>
      <c r="J48" s="252" t="s">
        <v>612</v>
      </c>
      <c r="K48" s="323">
        <v>7275</v>
      </c>
      <c r="L48" s="132">
        <v>7177</v>
      </c>
      <c r="M48" s="132">
        <v>7066</v>
      </c>
      <c r="N48" s="7"/>
    </row>
    <row r="49" spans="1:14" ht="18.600000000000001" customHeight="1">
      <c r="A49" s="5"/>
      <c r="C49" s="7" t="s">
        <v>1355</v>
      </c>
      <c r="D49" s="171"/>
      <c r="E49" s="171"/>
      <c r="F49" s="171"/>
      <c r="G49" s="171"/>
      <c r="H49" s="252" t="s">
        <v>612</v>
      </c>
      <c r="I49" s="252" t="s">
        <v>612</v>
      </c>
      <c r="J49" s="252" t="s">
        <v>612</v>
      </c>
      <c r="K49" s="323">
        <v>400</v>
      </c>
      <c r="L49" s="132">
        <v>352</v>
      </c>
      <c r="M49" s="132">
        <v>358</v>
      </c>
      <c r="N49" s="7"/>
    </row>
    <row r="50" spans="1:14" ht="18.600000000000001" customHeight="1">
      <c r="A50" s="5"/>
      <c r="C50" s="7" t="s">
        <v>1356</v>
      </c>
      <c r="D50" s="171"/>
      <c r="E50" s="171"/>
      <c r="F50" s="171"/>
      <c r="G50" s="171"/>
      <c r="H50" s="252" t="s">
        <v>612</v>
      </c>
      <c r="I50" s="252" t="s">
        <v>612</v>
      </c>
      <c r="J50" s="252" t="s">
        <v>612</v>
      </c>
      <c r="K50" s="252" t="s">
        <v>612</v>
      </c>
      <c r="L50" s="252" t="s">
        <v>612</v>
      </c>
      <c r="M50" s="132">
        <v>947</v>
      </c>
      <c r="N50" s="7"/>
    </row>
    <row r="51" spans="1:14" ht="18.600000000000001" customHeight="1">
      <c r="A51" s="5"/>
      <c r="C51" s="7" t="s">
        <v>1357</v>
      </c>
      <c r="D51" s="217"/>
      <c r="E51" s="171"/>
      <c r="F51" s="171"/>
      <c r="G51" s="171"/>
      <c r="H51" s="140" t="s">
        <v>1358</v>
      </c>
      <c r="I51" s="140" t="s">
        <v>1358</v>
      </c>
      <c r="J51" s="140" t="s">
        <v>1358</v>
      </c>
      <c r="K51" s="346" t="s">
        <v>1358</v>
      </c>
      <c r="L51" s="147">
        <v>42</v>
      </c>
      <c r="M51" s="147"/>
      <c r="N51" s="7"/>
    </row>
    <row r="52" spans="1:14" ht="18.600000000000001" customHeight="1">
      <c r="A52" s="5"/>
      <c r="C52" s="7" t="s">
        <v>1359</v>
      </c>
      <c r="D52" s="222"/>
      <c r="E52" s="171"/>
      <c r="F52" s="171"/>
      <c r="G52" s="171"/>
      <c r="H52" s="252" t="s">
        <v>612</v>
      </c>
      <c r="I52" s="252" t="s">
        <v>612</v>
      </c>
      <c r="J52" s="252" t="s">
        <v>612</v>
      </c>
      <c r="K52" s="323">
        <v>493</v>
      </c>
      <c r="L52" s="132">
        <v>545</v>
      </c>
      <c r="M52" s="132"/>
      <c r="N52" s="7"/>
    </row>
    <row r="53" spans="1:14" ht="18.600000000000001" customHeight="1">
      <c r="A53" s="5"/>
      <c r="C53" s="7" t="s">
        <v>1360</v>
      </c>
      <c r="D53" s="222"/>
      <c r="E53" s="171"/>
      <c r="F53" s="171"/>
      <c r="G53" s="171"/>
      <c r="H53" s="252" t="s">
        <v>612</v>
      </c>
      <c r="I53" s="252" t="s">
        <v>612</v>
      </c>
      <c r="J53" s="252" t="s">
        <v>612</v>
      </c>
      <c r="K53" s="323">
        <v>374</v>
      </c>
      <c r="L53" s="132">
        <v>347</v>
      </c>
      <c r="M53" s="132"/>
      <c r="N53" s="7"/>
    </row>
    <row r="54" spans="1:14" ht="18.600000000000001" customHeight="1">
      <c r="A54" s="5"/>
      <c r="C54" s="7" t="s">
        <v>1361</v>
      </c>
      <c r="D54" s="222"/>
      <c r="E54" s="171"/>
      <c r="F54" s="171"/>
      <c r="G54" s="171"/>
      <c r="H54" s="252" t="s">
        <v>612</v>
      </c>
      <c r="I54" s="252" t="s">
        <v>612</v>
      </c>
      <c r="J54" s="252" t="s">
        <v>612</v>
      </c>
      <c r="K54" s="323">
        <v>103</v>
      </c>
      <c r="L54" s="132">
        <v>82</v>
      </c>
      <c r="M54" s="132"/>
      <c r="N54" s="7"/>
    </row>
    <row r="55" spans="1:14" ht="18.600000000000001" customHeight="1">
      <c r="A55" s="5"/>
      <c r="C55" s="7" t="s">
        <v>1362</v>
      </c>
      <c r="D55" s="171"/>
      <c r="E55" s="171"/>
      <c r="F55" s="171"/>
      <c r="G55" s="171"/>
      <c r="H55" s="252" t="s">
        <v>612</v>
      </c>
      <c r="I55" s="252" t="s">
        <v>612</v>
      </c>
      <c r="J55" s="252" t="s">
        <v>612</v>
      </c>
      <c r="K55" s="323">
        <v>11</v>
      </c>
      <c r="L55" s="132">
        <v>11</v>
      </c>
      <c r="M55" s="132"/>
      <c r="N55" s="7"/>
    </row>
    <row r="56" spans="1:14" ht="18.600000000000001" customHeight="1">
      <c r="A56" s="5"/>
      <c r="C56" s="7"/>
      <c r="D56" s="7"/>
      <c r="E56" s="7"/>
      <c r="F56" s="7"/>
      <c r="G56" s="7"/>
      <c r="H56" s="7"/>
      <c r="I56" s="7"/>
      <c r="J56" s="7"/>
      <c r="K56" s="333"/>
      <c r="L56" s="7"/>
      <c r="M56" s="7"/>
      <c r="N56" s="7"/>
    </row>
    <row r="57" spans="1:14" ht="18.600000000000001" customHeight="1">
      <c r="A57" s="5"/>
      <c r="C57" s="137" t="s">
        <v>1363</v>
      </c>
      <c r="D57" s="217"/>
      <c r="E57" s="217"/>
      <c r="F57" s="217"/>
      <c r="G57" s="217"/>
      <c r="H57" s="132"/>
      <c r="I57" s="132"/>
      <c r="J57" s="132"/>
      <c r="K57" s="132"/>
      <c r="L57" s="132"/>
      <c r="M57" s="132"/>
      <c r="N57" s="7"/>
    </row>
    <row r="58" spans="1:14" ht="18.600000000000001" customHeight="1">
      <c r="A58" s="5"/>
      <c r="C58" s="137" t="s">
        <v>1364</v>
      </c>
      <c r="D58" s="222"/>
      <c r="E58" s="171"/>
      <c r="F58" s="171"/>
      <c r="G58" s="171"/>
      <c r="H58" s="225"/>
      <c r="I58" s="225"/>
      <c r="J58" s="225"/>
      <c r="K58" s="224"/>
      <c r="L58" s="224"/>
      <c r="M58" s="132"/>
      <c r="N58" s="7"/>
    </row>
    <row r="59" spans="1:14" ht="18.600000000000001" customHeight="1">
      <c r="A59" s="5"/>
      <c r="C59" s="137"/>
      <c r="D59" s="222"/>
      <c r="E59" s="171"/>
      <c r="F59" s="171"/>
      <c r="G59" s="171"/>
      <c r="H59" s="225"/>
      <c r="I59" s="225"/>
      <c r="J59" s="225"/>
      <c r="K59" s="224"/>
      <c r="L59" s="224"/>
      <c r="M59" s="132"/>
      <c r="N59" s="7"/>
    </row>
    <row r="60" spans="1:14" ht="39.6" customHeight="1">
      <c r="A60" s="5"/>
      <c r="C60" s="541" t="s">
        <v>1365</v>
      </c>
      <c r="D60" s="541"/>
      <c r="E60" s="541"/>
      <c r="F60" s="541"/>
      <c r="G60" s="541"/>
      <c r="H60" s="541"/>
      <c r="I60" s="541"/>
      <c r="J60" s="541"/>
      <c r="K60" s="541"/>
      <c r="L60" s="541"/>
      <c r="M60" s="541"/>
      <c r="N60" s="7"/>
    </row>
    <row r="61" spans="1:14" ht="18.600000000000001" customHeight="1">
      <c r="A61" s="5"/>
    </row>
    <row r="62" spans="1:14" ht="18.600000000000001" customHeight="1">
      <c r="A62" s="5"/>
      <c r="C62" s="13" t="s">
        <v>1366</v>
      </c>
      <c r="D62" s="10"/>
      <c r="E62" s="10"/>
      <c r="F62" s="10"/>
      <c r="G62" s="10"/>
      <c r="H62" s="10"/>
      <c r="I62" s="10"/>
      <c r="J62" s="10"/>
      <c r="K62" s="10"/>
      <c r="L62" s="10"/>
      <c r="M62" s="10"/>
    </row>
    <row r="63" spans="1:14" ht="18.600000000000001" customHeight="1">
      <c r="A63" s="5"/>
    </row>
    <row r="64" spans="1:14" ht="409.5" customHeight="1">
      <c r="A64" s="5"/>
      <c r="C64" s="532" t="s">
        <v>1367</v>
      </c>
      <c r="D64" s="532"/>
      <c r="E64" s="532"/>
      <c r="F64" s="532"/>
      <c r="G64" s="532"/>
      <c r="H64" s="532"/>
      <c r="I64" s="532"/>
      <c r="J64" s="532"/>
      <c r="K64" s="532"/>
      <c r="L64" s="532"/>
      <c r="M64" s="532"/>
    </row>
    <row r="65" spans="1:15" ht="408.6" customHeight="1">
      <c r="A65" s="5"/>
      <c r="C65" s="532"/>
      <c r="D65" s="532"/>
      <c r="E65" s="532"/>
      <c r="F65" s="532"/>
      <c r="G65" s="532"/>
      <c r="H65" s="532"/>
      <c r="I65" s="532"/>
      <c r="J65" s="532"/>
      <c r="K65" s="532"/>
      <c r="L65" s="532"/>
      <c r="M65" s="532"/>
    </row>
    <row r="66" spans="1:15" ht="409.5" customHeight="1">
      <c r="A66" s="5"/>
      <c r="C66" s="532"/>
      <c r="D66" s="532"/>
      <c r="E66" s="532"/>
      <c r="F66" s="532"/>
      <c r="G66" s="532"/>
      <c r="H66" s="532"/>
      <c r="I66" s="532"/>
      <c r="J66" s="532"/>
      <c r="K66" s="532"/>
      <c r="L66" s="532"/>
      <c r="M66" s="532"/>
    </row>
    <row r="67" spans="1:15" ht="408.95" customHeight="1">
      <c r="A67" s="5"/>
      <c r="C67" s="532"/>
      <c r="D67" s="532"/>
      <c r="E67" s="532"/>
      <c r="F67" s="532"/>
      <c r="G67" s="532"/>
      <c r="H67" s="532"/>
      <c r="I67" s="532"/>
      <c r="J67" s="532"/>
      <c r="K67" s="532"/>
      <c r="L67" s="532"/>
      <c r="M67" s="532"/>
    </row>
    <row r="68" spans="1:15" ht="408.95" customHeight="1">
      <c r="A68" s="5"/>
      <c r="C68" s="532"/>
      <c r="D68" s="532"/>
      <c r="E68" s="532"/>
      <c r="F68" s="532"/>
      <c r="G68" s="532"/>
      <c r="H68" s="532"/>
      <c r="I68" s="532"/>
      <c r="J68" s="532"/>
      <c r="K68" s="532"/>
      <c r="L68" s="532"/>
      <c r="M68" s="532"/>
    </row>
    <row r="69" spans="1:15" ht="408.95" customHeight="1">
      <c r="A69" s="5"/>
      <c r="C69" s="532"/>
      <c r="D69" s="532"/>
      <c r="E69" s="532"/>
      <c r="F69" s="532"/>
      <c r="G69" s="532"/>
      <c r="H69" s="532"/>
      <c r="I69" s="532"/>
      <c r="J69" s="532"/>
      <c r="K69" s="532"/>
      <c r="L69" s="532"/>
      <c r="M69" s="532"/>
    </row>
    <row r="70" spans="1:15" ht="409.6" customHeight="1">
      <c r="A70" s="5"/>
      <c r="C70" s="532"/>
      <c r="D70" s="532"/>
      <c r="E70" s="532"/>
      <c r="F70" s="532"/>
      <c r="G70" s="532"/>
      <c r="H70" s="532"/>
      <c r="I70" s="532"/>
      <c r="J70" s="532"/>
      <c r="K70" s="532"/>
      <c r="L70" s="532"/>
      <c r="M70" s="532"/>
    </row>
    <row r="71" spans="1:15" ht="18.600000000000001" customHeight="1">
      <c r="A71" s="5"/>
      <c r="C71" s="623" t="s">
        <v>1368</v>
      </c>
      <c r="D71" s="624"/>
      <c r="E71" s="624"/>
      <c r="F71" s="624"/>
      <c r="G71" s="625"/>
      <c r="H71" s="308">
        <v>2019</v>
      </c>
      <c r="I71" s="308">
        <v>2020</v>
      </c>
      <c r="J71" s="308">
        <v>2021</v>
      </c>
      <c r="K71" s="308">
        <v>2022</v>
      </c>
      <c r="L71" s="308">
        <v>2023</v>
      </c>
      <c r="M71" s="308">
        <v>2024</v>
      </c>
    </row>
    <row r="72" spans="1:15" ht="18.600000000000001">
      <c r="A72" s="5"/>
      <c r="C72" s="622" t="s">
        <v>1369</v>
      </c>
      <c r="D72" s="622"/>
      <c r="E72" s="622"/>
      <c r="F72" s="622"/>
      <c r="G72" s="622"/>
      <c r="H72" s="306">
        <v>6</v>
      </c>
      <c r="I72" s="306">
        <v>1</v>
      </c>
      <c r="J72" s="306">
        <v>36</v>
      </c>
      <c r="K72" s="306">
        <v>5</v>
      </c>
      <c r="L72" s="306">
        <v>2</v>
      </c>
      <c r="M72" s="306">
        <v>0</v>
      </c>
      <c r="N72" s="304"/>
      <c r="O72" s="304"/>
    </row>
    <row r="73" spans="1:15" ht="18.600000000000001">
      <c r="A73" s="5"/>
      <c r="C73" s="622" t="s">
        <v>1370</v>
      </c>
      <c r="D73" s="622"/>
      <c r="E73" s="622"/>
      <c r="F73" s="622"/>
      <c r="G73" s="622"/>
      <c r="H73" s="306" t="s">
        <v>612</v>
      </c>
      <c r="I73" s="307">
        <v>4</v>
      </c>
      <c r="J73" s="306">
        <v>4.0999999999999996</v>
      </c>
      <c r="K73" s="306">
        <v>4.2</v>
      </c>
      <c r="L73" s="307">
        <v>4</v>
      </c>
      <c r="M73" s="307">
        <v>4</v>
      </c>
    </row>
    <row r="74" spans="1:15" ht="18.600000000000001">
      <c r="A74" s="5"/>
      <c r="C74" s="304"/>
      <c r="D74" s="304"/>
      <c r="E74" s="304"/>
      <c r="F74" s="304"/>
      <c r="G74" s="304"/>
      <c r="H74" s="304"/>
      <c r="I74" s="304"/>
      <c r="J74" s="304"/>
      <c r="K74" s="304"/>
      <c r="L74" s="304"/>
      <c r="M74" s="304"/>
    </row>
    <row r="75" spans="1:15" ht="51.6" customHeight="1">
      <c r="A75" s="5"/>
      <c r="C75" s="532" t="s">
        <v>1371</v>
      </c>
      <c r="D75" s="532"/>
      <c r="E75" s="532"/>
      <c r="F75" s="532"/>
      <c r="G75" s="532"/>
      <c r="H75" s="532"/>
      <c r="I75" s="532"/>
      <c r="J75" s="532"/>
      <c r="K75" s="532"/>
      <c r="L75" s="532"/>
      <c r="M75" s="532"/>
    </row>
    <row r="76" spans="1:15" ht="18.600000000000001">
      <c r="A76" s="5"/>
      <c r="C76" s="304"/>
      <c r="D76" s="304"/>
      <c r="E76" s="304"/>
      <c r="F76" s="304"/>
      <c r="G76" s="304"/>
      <c r="H76" s="304"/>
      <c r="I76" s="304"/>
      <c r="J76" s="304"/>
      <c r="K76" s="304"/>
      <c r="L76" s="304"/>
      <c r="M76" s="304"/>
    </row>
    <row r="77" spans="1:15" ht="18.600000000000001">
      <c r="A77" s="5"/>
      <c r="C77" s="304"/>
      <c r="D77" s="304"/>
      <c r="E77" s="304"/>
      <c r="F77" s="304"/>
      <c r="G77" s="304"/>
      <c r="H77" s="304"/>
      <c r="I77" s="304"/>
      <c r="J77" s="304"/>
      <c r="K77" s="304"/>
      <c r="L77" s="304"/>
      <c r="M77" s="304"/>
    </row>
    <row r="78" spans="1:15" ht="18.600000000000001" customHeight="1">
      <c r="A78" s="5"/>
      <c r="C78" s="13" t="s">
        <v>1372</v>
      </c>
      <c r="D78" s="10"/>
      <c r="E78" s="10"/>
      <c r="F78" s="10"/>
      <c r="G78" s="10"/>
      <c r="H78" s="10"/>
      <c r="I78" s="10"/>
      <c r="J78" s="10"/>
      <c r="K78" s="10"/>
      <c r="L78" s="10"/>
      <c r="M78" s="10"/>
    </row>
    <row r="79" spans="1:15" ht="18.600000000000001" customHeight="1">
      <c r="A79" s="5"/>
      <c r="C79" s="135"/>
    </row>
    <row r="80" spans="1:15" ht="74.099999999999994" customHeight="1" thickBot="1">
      <c r="A80" s="5"/>
      <c r="C80" s="506" t="s">
        <v>1373</v>
      </c>
      <c r="D80" s="506"/>
      <c r="E80" s="506"/>
      <c r="F80" s="506"/>
      <c r="G80" s="506"/>
      <c r="H80" s="81">
        <v>2019</v>
      </c>
      <c r="I80" s="81">
        <v>2020</v>
      </c>
      <c r="J80" s="81">
        <v>2021</v>
      </c>
      <c r="K80" s="81">
        <v>2022</v>
      </c>
      <c r="L80" s="81">
        <v>2023</v>
      </c>
      <c r="M80" s="81">
        <v>2024</v>
      </c>
    </row>
    <row r="81" spans="1:13" ht="18.600000000000001" customHeight="1">
      <c r="A81" s="5"/>
    </row>
    <row r="82" spans="1:13" ht="39.950000000000003" customHeight="1">
      <c r="A82" s="5"/>
      <c r="C82" s="621" t="s">
        <v>1374</v>
      </c>
      <c r="D82" s="621"/>
      <c r="E82" s="621"/>
      <c r="F82" s="621"/>
      <c r="G82" s="621"/>
      <c r="H82" s="259">
        <v>1</v>
      </c>
      <c r="I82" s="259">
        <v>1</v>
      </c>
      <c r="J82" s="259">
        <v>1</v>
      </c>
      <c r="K82" s="259">
        <v>1</v>
      </c>
      <c r="L82" s="259">
        <v>1</v>
      </c>
      <c r="M82" s="259">
        <v>1</v>
      </c>
    </row>
    <row r="83" spans="1:13" ht="24" customHeight="1">
      <c r="A83" s="5"/>
      <c r="H83" s="152"/>
      <c r="I83" s="152"/>
      <c r="J83" s="152"/>
      <c r="K83" s="152"/>
      <c r="L83" s="152"/>
      <c r="M83" s="152"/>
    </row>
    <row r="84" spans="1:13" ht="18.600000000000001" customHeight="1">
      <c r="A84" s="5"/>
      <c r="C84" s="575" t="s">
        <v>1375</v>
      </c>
      <c r="D84" s="575"/>
      <c r="E84" s="575"/>
      <c r="F84" s="575"/>
      <c r="G84" s="575"/>
      <c r="H84" s="226">
        <v>1</v>
      </c>
      <c r="I84" s="226">
        <v>1</v>
      </c>
      <c r="J84" s="226">
        <v>1</v>
      </c>
      <c r="K84" s="226">
        <v>1</v>
      </c>
      <c r="L84" s="226">
        <v>1</v>
      </c>
      <c r="M84" s="226">
        <v>1</v>
      </c>
    </row>
    <row r="85" spans="1:13" ht="18.600000000000001" customHeight="1">
      <c r="A85" s="5"/>
      <c r="C85" s="7" t="s">
        <v>422</v>
      </c>
      <c r="D85" s="7"/>
      <c r="H85" s="152">
        <v>1</v>
      </c>
      <c r="I85" s="152">
        <v>1</v>
      </c>
      <c r="J85" s="152">
        <v>1</v>
      </c>
      <c r="K85" s="152">
        <v>1</v>
      </c>
      <c r="L85" s="152">
        <v>1</v>
      </c>
      <c r="M85" s="152">
        <v>1</v>
      </c>
    </row>
    <row r="86" spans="1:13" ht="18.600000000000001" customHeight="1">
      <c r="A86" s="5"/>
      <c r="C86" s="7" t="s">
        <v>421</v>
      </c>
      <c r="D86" s="7"/>
      <c r="H86" s="152">
        <v>1</v>
      </c>
      <c r="I86" s="152">
        <v>1</v>
      </c>
      <c r="J86" s="152">
        <v>1</v>
      </c>
      <c r="K86" s="152">
        <v>1</v>
      </c>
      <c r="L86" s="152">
        <v>1</v>
      </c>
      <c r="M86" s="152">
        <v>1</v>
      </c>
    </row>
    <row r="87" spans="1:13" ht="18.600000000000001" customHeight="1">
      <c r="A87" s="5"/>
      <c r="C87" s="7"/>
      <c r="D87" s="7"/>
      <c r="H87" s="152"/>
      <c r="I87" s="152"/>
      <c r="J87" s="152"/>
      <c r="K87" s="152"/>
      <c r="L87" s="152"/>
      <c r="M87" s="152"/>
    </row>
    <row r="88" spans="1:13" ht="18.600000000000001" customHeight="1">
      <c r="A88" s="5"/>
      <c r="C88" s="620" t="s">
        <v>1376</v>
      </c>
      <c r="D88" s="620"/>
      <c r="E88" s="620"/>
      <c r="F88" s="620"/>
      <c r="G88" s="620"/>
      <c r="H88" s="226">
        <v>1</v>
      </c>
      <c r="I88" s="226">
        <v>1</v>
      </c>
      <c r="J88" s="226">
        <v>1</v>
      </c>
      <c r="K88" s="226">
        <v>1</v>
      </c>
      <c r="L88" s="226">
        <v>1</v>
      </c>
      <c r="M88" s="226">
        <v>1</v>
      </c>
    </row>
    <row r="89" spans="1:13" ht="18.600000000000001" customHeight="1">
      <c r="A89" s="5"/>
      <c r="C89" s="7" t="s">
        <v>1354</v>
      </c>
      <c r="D89" s="7"/>
      <c r="H89" s="152">
        <v>1</v>
      </c>
      <c r="I89" s="152">
        <v>1</v>
      </c>
      <c r="J89" s="152">
        <v>1</v>
      </c>
      <c r="K89" s="152">
        <v>1</v>
      </c>
      <c r="L89" s="152">
        <v>1</v>
      </c>
      <c r="M89" s="152">
        <v>1</v>
      </c>
    </row>
    <row r="90" spans="1:13" ht="18.600000000000001" customHeight="1">
      <c r="A90" s="5"/>
      <c r="C90" s="7" t="s">
        <v>1355</v>
      </c>
      <c r="D90" s="7"/>
      <c r="H90" s="152">
        <v>1</v>
      </c>
      <c r="I90" s="152">
        <v>1</v>
      </c>
      <c r="J90" s="152">
        <v>1</v>
      </c>
      <c r="K90" s="152">
        <v>1</v>
      </c>
      <c r="L90" s="152">
        <v>1</v>
      </c>
      <c r="M90" s="152">
        <v>1</v>
      </c>
    </row>
    <row r="91" spans="1:13" ht="18.600000000000001" customHeight="1">
      <c r="A91" s="5"/>
      <c r="C91" s="7" t="s">
        <v>1357</v>
      </c>
      <c r="D91" s="7"/>
      <c r="H91" s="152" t="s">
        <v>1358</v>
      </c>
      <c r="I91" s="152" t="s">
        <v>1358</v>
      </c>
      <c r="J91" s="152" t="s">
        <v>1358</v>
      </c>
      <c r="K91" s="152" t="s">
        <v>1358</v>
      </c>
      <c r="L91" s="152">
        <v>1</v>
      </c>
      <c r="M91" s="152">
        <v>1</v>
      </c>
    </row>
    <row r="92" spans="1:13" ht="18.600000000000001" customHeight="1">
      <c r="A92" s="5"/>
      <c r="C92" s="7" t="s">
        <v>1359</v>
      </c>
      <c r="D92" s="7"/>
      <c r="H92" s="152">
        <v>1</v>
      </c>
      <c r="I92" s="152">
        <v>1</v>
      </c>
      <c r="J92" s="152">
        <v>1</v>
      </c>
      <c r="K92" s="152">
        <v>1</v>
      </c>
      <c r="L92" s="152">
        <v>1</v>
      </c>
      <c r="M92" s="152">
        <v>1</v>
      </c>
    </row>
    <row r="93" spans="1:13" ht="18.600000000000001" customHeight="1">
      <c r="A93" s="5"/>
      <c r="C93" s="7" t="s">
        <v>1360</v>
      </c>
      <c r="D93" s="7"/>
      <c r="H93" s="152">
        <v>1</v>
      </c>
      <c r="I93" s="152">
        <v>1</v>
      </c>
      <c r="J93" s="152">
        <v>1</v>
      </c>
      <c r="K93" s="152">
        <v>1</v>
      </c>
      <c r="L93" s="152">
        <v>1</v>
      </c>
      <c r="M93" s="152">
        <v>1</v>
      </c>
    </row>
    <row r="94" spans="1:13" ht="18.600000000000001" customHeight="1">
      <c r="A94" s="5"/>
      <c r="C94" s="7" t="s">
        <v>1361</v>
      </c>
      <c r="D94" s="7"/>
      <c r="H94" s="152">
        <v>1</v>
      </c>
      <c r="I94" s="152">
        <v>1</v>
      </c>
      <c r="J94" s="152">
        <v>1</v>
      </c>
      <c r="K94" s="152">
        <v>1</v>
      </c>
      <c r="L94" s="152">
        <v>1</v>
      </c>
      <c r="M94" s="152">
        <v>1</v>
      </c>
    </row>
    <row r="95" spans="1:13" ht="18.600000000000001" customHeight="1">
      <c r="A95" s="5"/>
      <c r="C95" s="7" t="s">
        <v>1362</v>
      </c>
      <c r="D95" s="7"/>
      <c r="H95" s="152">
        <v>1</v>
      </c>
      <c r="I95" s="152">
        <v>1</v>
      </c>
      <c r="J95" s="152">
        <v>1</v>
      </c>
      <c r="K95" s="152">
        <v>1</v>
      </c>
      <c r="L95" s="152">
        <v>1</v>
      </c>
      <c r="M95" s="152">
        <v>1</v>
      </c>
    </row>
    <row r="96" spans="1:13" ht="18.600000000000001" customHeight="1">
      <c r="A96" s="5"/>
    </row>
    <row r="97" spans="1:13" ht="18.600000000000001" customHeight="1">
      <c r="A97" s="5"/>
    </row>
    <row r="98" spans="1:13" ht="86.45" customHeight="1">
      <c r="A98" s="5"/>
      <c r="C98" s="556" t="s">
        <v>1377</v>
      </c>
      <c r="D98" s="556"/>
      <c r="E98" s="556"/>
      <c r="F98" s="556"/>
      <c r="G98" s="556"/>
      <c r="H98" s="556"/>
      <c r="I98" s="556"/>
      <c r="J98" s="556"/>
      <c r="K98" s="556"/>
      <c r="L98" s="556"/>
      <c r="M98" s="556"/>
    </row>
    <row r="99" spans="1:13" ht="18.600000000000001" customHeight="1">
      <c r="A99" s="5"/>
      <c r="C99" s="556"/>
      <c r="D99" s="556"/>
      <c r="E99" s="556"/>
      <c r="F99" s="556"/>
      <c r="G99" s="556"/>
      <c r="H99" s="556"/>
      <c r="I99" s="556"/>
      <c r="J99" s="556"/>
      <c r="K99" s="556"/>
      <c r="L99" s="556"/>
      <c r="M99" s="556"/>
    </row>
    <row r="100" spans="1:13" ht="18.600000000000001" customHeight="1">
      <c r="A100" s="5"/>
      <c r="C100" s="556"/>
      <c r="D100" s="556"/>
      <c r="E100" s="556"/>
      <c r="F100" s="556"/>
      <c r="G100" s="556"/>
      <c r="H100" s="556"/>
      <c r="I100" s="556"/>
      <c r="J100" s="556"/>
      <c r="K100" s="556"/>
      <c r="L100" s="556"/>
      <c r="M100" s="556"/>
    </row>
    <row r="101" spans="1:13" ht="18.600000000000001" customHeight="1">
      <c r="A101" s="5"/>
    </row>
    <row r="102" spans="1:13" ht="18.600000000000001" customHeight="1">
      <c r="A102" s="5"/>
    </row>
    <row r="103" spans="1:13" ht="18.600000000000001" customHeight="1">
      <c r="A103" s="5"/>
    </row>
    <row r="104" spans="1:13" ht="18.600000000000001" customHeight="1">
      <c r="A104" s="5"/>
    </row>
    <row r="105" spans="1:13" ht="18.600000000000001" customHeight="1">
      <c r="A105" s="5"/>
    </row>
    <row r="106" spans="1:13" ht="18.600000000000001" customHeight="1">
      <c r="A106" s="5"/>
    </row>
    <row r="107" spans="1:13" ht="18.600000000000001" customHeight="1">
      <c r="A107" s="5"/>
    </row>
    <row r="108" spans="1:13" ht="18.600000000000001" customHeight="1">
      <c r="A108" s="5"/>
    </row>
    <row r="109" spans="1:13" ht="18.600000000000001" customHeight="1">
      <c r="A109" s="5"/>
    </row>
    <row r="110" spans="1:13" ht="18.600000000000001" customHeight="1">
      <c r="A110" s="5"/>
    </row>
    <row r="111" spans="1:13" ht="18.600000000000001" customHeight="1">
      <c r="A111" s="5"/>
    </row>
    <row r="112" spans="1:13" ht="18.600000000000001" customHeight="1">
      <c r="A112" s="5"/>
    </row>
    <row r="113" spans="1:1" ht="18.600000000000001" customHeight="1">
      <c r="A113" s="5"/>
    </row>
    <row r="114" spans="1:1" ht="18.600000000000001" customHeight="1">
      <c r="A114" s="5"/>
    </row>
    <row r="115" spans="1:1" ht="18.600000000000001" customHeight="1">
      <c r="A115" s="5"/>
    </row>
    <row r="116" spans="1:1" ht="18.600000000000001" customHeight="1">
      <c r="A116" s="5"/>
    </row>
    <row r="117" spans="1:1" ht="18.600000000000001" customHeight="1">
      <c r="A117" s="5"/>
    </row>
    <row r="118" spans="1:1" ht="18.600000000000001" customHeight="1">
      <c r="A118" s="5"/>
    </row>
    <row r="119" spans="1:1" ht="18.600000000000001" customHeight="1">
      <c r="A119" s="5"/>
    </row>
    <row r="120" spans="1:1" ht="18.600000000000001" customHeight="1">
      <c r="A120" s="5"/>
    </row>
    <row r="121" spans="1:1" ht="18.600000000000001" customHeight="1">
      <c r="A121" s="5"/>
    </row>
    <row r="122" spans="1:1" ht="18.600000000000001" customHeight="1">
      <c r="A122" s="5"/>
    </row>
    <row r="123" spans="1:1" ht="18.600000000000001" customHeight="1">
      <c r="A123" s="5"/>
    </row>
    <row r="124" spans="1:1" ht="18.600000000000001" customHeight="1">
      <c r="A124" s="5"/>
    </row>
    <row r="125" spans="1:1" ht="18.600000000000001" customHeight="1">
      <c r="A125" s="5"/>
    </row>
    <row r="126" spans="1:1" ht="18.600000000000001" customHeight="1">
      <c r="A126" s="5"/>
    </row>
    <row r="127" spans="1:1" ht="18.600000000000001" customHeight="1">
      <c r="A127" s="5"/>
    </row>
    <row r="128" spans="1:1" ht="18.600000000000001" customHeight="1">
      <c r="A128" s="5"/>
    </row>
    <row r="129" spans="1:1" ht="18.600000000000001" customHeight="1">
      <c r="A129" s="5"/>
    </row>
    <row r="130" spans="1:1" ht="18.600000000000001" customHeight="1">
      <c r="A130" s="5"/>
    </row>
    <row r="131" spans="1:1" ht="18.600000000000001" customHeight="1">
      <c r="A131" s="5"/>
    </row>
    <row r="132" spans="1:1" ht="18.600000000000001" customHeight="1">
      <c r="A132" s="5"/>
    </row>
    <row r="133" spans="1:1" ht="18.600000000000001" customHeight="1">
      <c r="A133" s="5"/>
    </row>
    <row r="134" spans="1:1" ht="18.600000000000001" customHeight="1">
      <c r="A134" s="5"/>
    </row>
    <row r="135" spans="1:1" ht="18.600000000000001" customHeight="1">
      <c r="A135" s="5"/>
    </row>
    <row r="136" spans="1:1" ht="18.600000000000001" customHeight="1">
      <c r="A136" s="5"/>
    </row>
    <row r="137" spans="1:1" ht="18.600000000000001" customHeight="1">
      <c r="A137" s="5"/>
    </row>
    <row r="138" spans="1:1" ht="18.600000000000001" customHeight="1">
      <c r="A138" s="5"/>
    </row>
    <row r="139" spans="1:1" ht="18.600000000000001" customHeight="1">
      <c r="A139" s="5"/>
    </row>
    <row r="140" spans="1:1" ht="18.600000000000001" customHeight="1">
      <c r="A140" s="5"/>
    </row>
    <row r="141" spans="1:1" ht="18.600000000000001" customHeight="1">
      <c r="A141" s="5"/>
    </row>
    <row r="142" spans="1:1" ht="18.600000000000001" customHeight="1">
      <c r="A142" s="5"/>
    </row>
    <row r="143" spans="1:1" ht="18.600000000000001" customHeight="1">
      <c r="A143" s="5"/>
    </row>
    <row r="144" spans="1:1" ht="18.600000000000001" customHeight="1">
      <c r="A144" s="5"/>
    </row>
    <row r="145" spans="1:1" ht="18.600000000000001" customHeight="1">
      <c r="A145" s="5"/>
    </row>
    <row r="146" spans="1:1" ht="18.600000000000001" customHeight="1">
      <c r="A146" s="5"/>
    </row>
    <row r="147" spans="1:1" ht="18.600000000000001" customHeight="1">
      <c r="A147" s="5"/>
    </row>
    <row r="148" spans="1:1" ht="18.600000000000001" customHeight="1">
      <c r="A148" s="5"/>
    </row>
    <row r="149" spans="1:1" ht="18.600000000000001" customHeight="1">
      <c r="A149" s="5"/>
    </row>
    <row r="150" spans="1:1" ht="18.600000000000001" customHeight="1">
      <c r="A150" s="5"/>
    </row>
    <row r="151" spans="1:1" ht="18.600000000000001" customHeight="1">
      <c r="A151" s="5"/>
    </row>
    <row r="152" spans="1:1" ht="18.600000000000001" customHeight="1">
      <c r="A152" s="5"/>
    </row>
    <row r="153" spans="1:1" ht="18.600000000000001" customHeight="1">
      <c r="A153" s="5"/>
    </row>
    <row r="154" spans="1:1" ht="18.600000000000001" customHeight="1">
      <c r="A154" s="5"/>
    </row>
    <row r="155" spans="1:1" ht="18.600000000000001" customHeight="1">
      <c r="A155" s="5"/>
    </row>
    <row r="156" spans="1:1" ht="18.600000000000001" customHeight="1">
      <c r="A156" s="5"/>
    </row>
    <row r="157" spans="1:1" ht="18.600000000000001" customHeight="1">
      <c r="A157" s="5"/>
    </row>
    <row r="158" spans="1:1" ht="18.600000000000001" customHeight="1">
      <c r="A158" s="5"/>
    </row>
    <row r="159" spans="1:1" ht="18.600000000000001" customHeight="1">
      <c r="A159" s="5"/>
    </row>
    <row r="160" spans="1:1" ht="18.600000000000001" customHeight="1">
      <c r="A160" s="5"/>
    </row>
    <row r="161" spans="1:1" ht="18.600000000000001" customHeight="1">
      <c r="A161" s="5"/>
    </row>
    <row r="162" spans="1:1" ht="73.5" customHeight="1">
      <c r="A162" s="5"/>
    </row>
    <row r="163" spans="1:1" ht="18.600000000000001" customHeight="1">
      <c r="A163" s="5"/>
    </row>
    <row r="164" spans="1:1" ht="18.600000000000001" customHeight="1">
      <c r="A164" s="5"/>
    </row>
    <row r="165" spans="1:1" ht="18.600000000000001" customHeight="1">
      <c r="A165" s="5"/>
    </row>
    <row r="166" spans="1:1" ht="18.600000000000001" customHeight="1">
      <c r="A166" s="5"/>
    </row>
    <row r="167" spans="1:1" ht="18.600000000000001" customHeight="1">
      <c r="A167" s="5"/>
    </row>
    <row r="168" spans="1:1" ht="18.600000000000001" customHeight="1">
      <c r="A168" s="5"/>
    </row>
    <row r="169" spans="1:1" ht="18.600000000000001" customHeight="1">
      <c r="A169" s="5"/>
    </row>
    <row r="170" spans="1:1" ht="18.600000000000001" customHeight="1">
      <c r="A170" s="5"/>
    </row>
    <row r="171" spans="1:1" ht="18.600000000000001" customHeight="1">
      <c r="A171" s="5"/>
    </row>
    <row r="172" spans="1:1" ht="18.600000000000001" customHeight="1">
      <c r="A172" s="5"/>
    </row>
    <row r="173" spans="1:1" ht="18.600000000000001" customHeight="1">
      <c r="A173" s="5"/>
    </row>
    <row r="174" spans="1:1" ht="18.600000000000001" customHeight="1">
      <c r="A174" s="5"/>
    </row>
    <row r="175" spans="1:1" ht="18.600000000000001" customHeight="1">
      <c r="A175" s="5"/>
    </row>
    <row r="176" spans="1:1" ht="18.600000000000001" customHeight="1">
      <c r="A176" s="5"/>
    </row>
    <row r="177" spans="1:1" ht="18.600000000000001" customHeight="1">
      <c r="A177" s="5"/>
    </row>
    <row r="178" spans="1:1" ht="18.600000000000001" customHeight="1">
      <c r="A178" s="5"/>
    </row>
    <row r="179" spans="1:1" ht="18.600000000000001" customHeight="1">
      <c r="A179" s="5"/>
    </row>
    <row r="180" spans="1:1" ht="18.600000000000001" customHeight="1">
      <c r="A180" s="5"/>
    </row>
    <row r="181" spans="1:1" ht="18.600000000000001" customHeight="1">
      <c r="A181" s="5"/>
    </row>
    <row r="182" spans="1:1" ht="18.600000000000001" customHeight="1">
      <c r="A182" s="5"/>
    </row>
    <row r="183" spans="1:1" ht="18.600000000000001" customHeight="1">
      <c r="A183" s="5"/>
    </row>
    <row r="184" spans="1:1" ht="18.600000000000001" customHeight="1">
      <c r="A184" s="5"/>
    </row>
    <row r="185" spans="1:1" ht="18.600000000000001" customHeight="1">
      <c r="A185" s="5"/>
    </row>
    <row r="186" spans="1:1" ht="18.600000000000001" customHeight="1">
      <c r="A186" s="5"/>
    </row>
    <row r="187" spans="1:1" ht="18.600000000000001" customHeight="1">
      <c r="A187" s="5"/>
    </row>
    <row r="188" spans="1:1" ht="18.600000000000001" customHeight="1">
      <c r="A188" s="5"/>
    </row>
    <row r="189" spans="1:1" ht="18.600000000000001" customHeight="1">
      <c r="A189" s="5"/>
    </row>
    <row r="190" spans="1:1" ht="18.600000000000001" customHeight="1">
      <c r="A190" s="5"/>
    </row>
    <row r="191" spans="1:1" ht="18.600000000000001" customHeight="1">
      <c r="A191" s="5"/>
    </row>
    <row r="192" spans="1:1" ht="18.600000000000001" customHeight="1">
      <c r="A192" s="5"/>
    </row>
    <row r="193" spans="1:1" ht="18.600000000000001" customHeight="1">
      <c r="A193" s="5"/>
    </row>
    <row r="194" spans="1:1" ht="18.600000000000001" customHeight="1">
      <c r="A194" s="5"/>
    </row>
    <row r="195" spans="1:1" ht="18.600000000000001" customHeight="1">
      <c r="A195" s="5"/>
    </row>
    <row r="196" spans="1:1" ht="18.600000000000001" customHeight="1">
      <c r="A196" s="5"/>
    </row>
    <row r="197" spans="1:1" ht="18.600000000000001" customHeight="1">
      <c r="A197" s="5"/>
    </row>
    <row r="198" spans="1:1" ht="18.600000000000001" customHeight="1">
      <c r="A198" s="5"/>
    </row>
    <row r="199" spans="1:1" ht="18.600000000000001" customHeight="1">
      <c r="A199" s="5"/>
    </row>
    <row r="200" spans="1:1" ht="18.600000000000001" customHeight="1">
      <c r="A200" s="5"/>
    </row>
    <row r="201" spans="1:1" ht="18.600000000000001" customHeight="1">
      <c r="A201" s="5"/>
    </row>
    <row r="202" spans="1:1" ht="18.600000000000001" customHeight="1">
      <c r="A202" s="5"/>
    </row>
    <row r="203" spans="1:1" ht="18.600000000000001" customHeight="1">
      <c r="A203" s="5"/>
    </row>
    <row r="204" spans="1:1" ht="18.600000000000001" customHeight="1">
      <c r="A204" s="5"/>
    </row>
    <row r="205" spans="1:1" ht="18.600000000000001" customHeight="1">
      <c r="A205" s="5"/>
    </row>
    <row r="206" spans="1:1" ht="18.600000000000001" customHeight="1">
      <c r="A206" s="5"/>
    </row>
    <row r="207" spans="1:1" ht="18.600000000000001" customHeight="1">
      <c r="A207" s="5"/>
    </row>
    <row r="208" spans="1:1" ht="18.600000000000001" customHeight="1">
      <c r="A208" s="5"/>
    </row>
    <row r="209" spans="1:1" ht="18.600000000000001" customHeight="1">
      <c r="A209" s="5"/>
    </row>
    <row r="210" spans="1:1" ht="18.600000000000001" customHeight="1">
      <c r="A210" s="5"/>
    </row>
    <row r="211" spans="1:1" ht="18.600000000000001" customHeight="1">
      <c r="A211" s="5"/>
    </row>
    <row r="212" spans="1:1" ht="18.600000000000001" customHeight="1">
      <c r="A212" s="5"/>
    </row>
    <row r="213" spans="1:1" ht="18.600000000000001" customHeight="1">
      <c r="A213" s="5"/>
    </row>
    <row r="214" spans="1:1" ht="18.600000000000001" customHeight="1">
      <c r="A214" s="5"/>
    </row>
    <row r="215" spans="1:1" ht="18.600000000000001" customHeight="1">
      <c r="A215" s="5"/>
    </row>
    <row r="216" spans="1:1" ht="18.600000000000001" customHeight="1">
      <c r="A216" s="5"/>
    </row>
    <row r="217" spans="1:1" ht="18.600000000000001" customHeight="1">
      <c r="A217" s="5"/>
    </row>
    <row r="218" spans="1:1" ht="18.600000000000001" customHeight="1">
      <c r="A218" s="5"/>
    </row>
    <row r="219" spans="1:1" ht="18.600000000000001" customHeight="1">
      <c r="A219" s="5"/>
    </row>
    <row r="220" spans="1:1" ht="18.600000000000001" customHeight="1">
      <c r="A220" s="5"/>
    </row>
    <row r="221" spans="1:1" ht="18.600000000000001" customHeight="1">
      <c r="A221" s="5"/>
    </row>
    <row r="222" spans="1:1" ht="18.600000000000001" customHeight="1">
      <c r="A222" s="5"/>
    </row>
    <row r="223" spans="1:1" ht="18.600000000000001" customHeight="1">
      <c r="A223" s="5"/>
    </row>
    <row r="224" spans="1:1" ht="18.600000000000001" customHeight="1">
      <c r="A224" s="5"/>
    </row>
    <row r="225" spans="1:1" ht="18.600000000000001" customHeight="1">
      <c r="A225" s="5"/>
    </row>
    <row r="226" spans="1:1" ht="18.600000000000001" customHeight="1">
      <c r="A226" s="5"/>
    </row>
    <row r="227" spans="1:1" ht="18.600000000000001" customHeight="1">
      <c r="A227" s="5"/>
    </row>
    <row r="228" spans="1:1" ht="18.600000000000001" customHeight="1">
      <c r="A228" s="5"/>
    </row>
    <row r="229" spans="1:1" ht="18.600000000000001" customHeight="1">
      <c r="A229" s="5"/>
    </row>
    <row r="230" spans="1:1" ht="18.600000000000001" customHeight="1">
      <c r="A230" s="5"/>
    </row>
    <row r="231" spans="1:1" ht="18.600000000000001" customHeight="1">
      <c r="A231" s="5"/>
    </row>
    <row r="232" spans="1:1" ht="18.600000000000001" customHeight="1">
      <c r="A232" s="5"/>
    </row>
    <row r="233" spans="1:1" ht="18.600000000000001" customHeight="1">
      <c r="A233" s="5"/>
    </row>
    <row r="234" spans="1:1" ht="18.600000000000001" customHeight="1">
      <c r="A234" s="5"/>
    </row>
    <row r="235" spans="1:1" ht="18.600000000000001" customHeight="1">
      <c r="A235" s="5"/>
    </row>
    <row r="236" spans="1:1" ht="18.600000000000001" customHeight="1">
      <c r="A236" s="5"/>
    </row>
    <row r="237" spans="1:1" ht="18.600000000000001" customHeight="1">
      <c r="A237" s="5"/>
    </row>
    <row r="238" spans="1:1" ht="18.600000000000001" customHeight="1">
      <c r="A238" s="5"/>
    </row>
    <row r="239" spans="1:1" ht="18.600000000000001" customHeight="1">
      <c r="A239" s="5"/>
    </row>
    <row r="240" spans="1:1" ht="18.600000000000001" customHeight="1">
      <c r="A240" s="5"/>
    </row>
    <row r="241" spans="1:1" ht="18.600000000000001" customHeight="1">
      <c r="A241" s="5"/>
    </row>
    <row r="242" spans="1:1" ht="18.600000000000001" customHeight="1">
      <c r="A242" s="5"/>
    </row>
    <row r="243" spans="1:1" ht="18.600000000000001" customHeight="1">
      <c r="A243" s="5"/>
    </row>
    <row r="244" spans="1:1" ht="18.600000000000001" customHeight="1">
      <c r="A244" s="5"/>
    </row>
    <row r="245" spans="1:1" ht="18.600000000000001" customHeight="1">
      <c r="A245" s="5"/>
    </row>
    <row r="246" spans="1:1" ht="18.600000000000001" customHeight="1">
      <c r="A246" s="5"/>
    </row>
    <row r="247" spans="1:1" ht="18.600000000000001" customHeight="1">
      <c r="A247" s="5"/>
    </row>
    <row r="248" spans="1:1" ht="18.600000000000001" customHeight="1">
      <c r="A248" s="5"/>
    </row>
    <row r="249" spans="1:1" ht="18.600000000000001" customHeight="1">
      <c r="A249" s="5"/>
    </row>
    <row r="250" spans="1:1" ht="18.600000000000001" customHeight="1">
      <c r="A250" s="5"/>
    </row>
    <row r="251" spans="1:1" ht="18.600000000000001" customHeight="1">
      <c r="A251" s="5"/>
    </row>
    <row r="252" spans="1:1" ht="18.600000000000001" customHeight="1">
      <c r="A252" s="5"/>
    </row>
    <row r="253" spans="1:1" ht="18.600000000000001" customHeight="1">
      <c r="A253" s="5"/>
    </row>
    <row r="254" spans="1:1" ht="18.600000000000001" customHeight="1">
      <c r="A254" s="5"/>
    </row>
    <row r="255" spans="1:1" ht="18.600000000000001" customHeight="1">
      <c r="A255" s="5"/>
    </row>
    <row r="256" spans="1:1" ht="18.600000000000001" customHeight="1">
      <c r="A256" s="5"/>
    </row>
    <row r="257" spans="1:1" ht="18.600000000000001" customHeight="1">
      <c r="A257" s="5"/>
    </row>
    <row r="258" spans="1:1" ht="18.600000000000001" customHeight="1">
      <c r="A258" s="5"/>
    </row>
    <row r="259" spans="1:1" ht="18.600000000000001" customHeight="1">
      <c r="A259" s="5"/>
    </row>
    <row r="260" spans="1:1" ht="18.600000000000001" customHeight="1">
      <c r="A260" s="5"/>
    </row>
    <row r="261" spans="1:1" ht="18.600000000000001" customHeight="1">
      <c r="A261" s="5"/>
    </row>
    <row r="262" spans="1:1" ht="18.600000000000001" customHeight="1">
      <c r="A262" s="5"/>
    </row>
    <row r="263" spans="1:1" ht="18.600000000000001" customHeight="1">
      <c r="A263" s="5"/>
    </row>
    <row r="264" spans="1:1" ht="18.600000000000001" customHeight="1">
      <c r="A264" s="5"/>
    </row>
    <row r="265" spans="1:1" ht="18.600000000000001" customHeight="1">
      <c r="A265" s="5"/>
    </row>
    <row r="266" spans="1:1" ht="18.600000000000001" customHeight="1">
      <c r="A266" s="5"/>
    </row>
    <row r="267" spans="1:1" ht="18.600000000000001" customHeight="1">
      <c r="A267" s="5"/>
    </row>
    <row r="268" spans="1:1" ht="18.600000000000001" customHeight="1">
      <c r="A268" s="5"/>
    </row>
    <row r="269" spans="1:1" ht="18.600000000000001" customHeight="1">
      <c r="A269" s="5"/>
    </row>
    <row r="270" spans="1:1" ht="18.600000000000001" customHeight="1">
      <c r="A270" s="5"/>
    </row>
    <row r="271" spans="1:1" ht="18.600000000000001" customHeight="1">
      <c r="A271" s="5"/>
    </row>
    <row r="272" spans="1:1" ht="18.600000000000001" customHeight="1">
      <c r="A272" s="5"/>
    </row>
    <row r="273" spans="1:1" ht="18.600000000000001" customHeight="1">
      <c r="A273" s="5"/>
    </row>
    <row r="274" spans="1:1" ht="18.600000000000001" customHeight="1">
      <c r="A274" s="5"/>
    </row>
    <row r="275" spans="1:1" ht="18.600000000000001" customHeight="1">
      <c r="A275" s="5"/>
    </row>
    <row r="276" spans="1:1" ht="18.600000000000001" customHeight="1">
      <c r="A276" s="5"/>
    </row>
    <row r="277" spans="1:1" ht="18.600000000000001" customHeight="1">
      <c r="A277" s="5"/>
    </row>
    <row r="278" spans="1:1" ht="18.600000000000001" customHeight="1">
      <c r="A278" s="5"/>
    </row>
    <row r="279" spans="1:1" ht="18.600000000000001" customHeight="1">
      <c r="A279" s="5"/>
    </row>
    <row r="280" spans="1:1" ht="18.600000000000001" customHeight="1">
      <c r="A280" s="5"/>
    </row>
    <row r="281" spans="1:1" ht="18.600000000000001" customHeight="1">
      <c r="A281" s="5"/>
    </row>
    <row r="282" spans="1:1" ht="18.600000000000001" customHeight="1">
      <c r="A282" s="5"/>
    </row>
    <row r="283" spans="1:1" ht="18.600000000000001" customHeight="1">
      <c r="A283" s="5"/>
    </row>
    <row r="284" spans="1:1" ht="18.600000000000001" customHeight="1">
      <c r="A284" s="5"/>
    </row>
    <row r="285" spans="1:1" ht="18.600000000000001" customHeight="1">
      <c r="A285" s="5"/>
    </row>
    <row r="286" spans="1:1" ht="18.600000000000001" customHeight="1">
      <c r="A286" s="5"/>
    </row>
    <row r="287" spans="1:1" ht="18.600000000000001" customHeight="1">
      <c r="A287" s="5"/>
    </row>
    <row r="288" spans="1:1" ht="18.600000000000001" customHeight="1">
      <c r="A288" s="5"/>
    </row>
    <row r="289" spans="1:1" ht="18.600000000000001" customHeight="1">
      <c r="A289" s="5"/>
    </row>
    <row r="290" spans="1:1" ht="18.600000000000001" customHeight="1">
      <c r="A290" s="5"/>
    </row>
    <row r="291" spans="1:1" ht="18.600000000000001" customHeight="1">
      <c r="A291" s="5"/>
    </row>
    <row r="292" spans="1:1" ht="18.600000000000001" customHeight="1">
      <c r="A292" s="5"/>
    </row>
    <row r="293" spans="1:1" ht="18.600000000000001" customHeight="1">
      <c r="A293" s="5"/>
    </row>
    <row r="294" spans="1:1" ht="18.600000000000001" customHeight="1">
      <c r="A294" s="5"/>
    </row>
    <row r="295" spans="1:1" ht="18.600000000000001" customHeight="1">
      <c r="A295" s="5"/>
    </row>
    <row r="296" spans="1:1" ht="18.600000000000001" customHeight="1">
      <c r="A296" s="5"/>
    </row>
    <row r="297" spans="1:1" ht="18.600000000000001" customHeight="1">
      <c r="A297" s="5"/>
    </row>
    <row r="298" spans="1:1" ht="18.600000000000001" customHeight="1">
      <c r="A298" s="5"/>
    </row>
    <row r="299" spans="1:1" ht="18.600000000000001" customHeight="1">
      <c r="A299" s="5"/>
    </row>
    <row r="300" spans="1:1" ht="18.600000000000001" customHeight="1">
      <c r="A300" s="5"/>
    </row>
    <row r="301" spans="1:1" ht="18.600000000000001" customHeight="1">
      <c r="A301" s="5"/>
    </row>
    <row r="302" spans="1:1" ht="18.600000000000001" customHeight="1">
      <c r="A302" s="5"/>
    </row>
    <row r="303" spans="1:1" ht="18.600000000000001" customHeight="1">
      <c r="A303" s="5"/>
    </row>
    <row r="304" spans="1:1" ht="18.600000000000001" customHeight="1">
      <c r="A304" s="5"/>
    </row>
    <row r="305" spans="1:1" ht="18.600000000000001" customHeight="1">
      <c r="A305" s="5"/>
    </row>
    <row r="306" spans="1:1" ht="18.600000000000001" customHeight="1">
      <c r="A306" s="5"/>
    </row>
    <row r="307" spans="1:1" ht="18.600000000000001" customHeight="1">
      <c r="A307" s="5"/>
    </row>
    <row r="308" spans="1:1" ht="18.600000000000001" customHeight="1">
      <c r="A308" s="5"/>
    </row>
    <row r="309" spans="1:1" ht="18.600000000000001" customHeight="1">
      <c r="A309" s="5"/>
    </row>
    <row r="310" spans="1:1" ht="18.600000000000001" customHeight="1">
      <c r="A310" s="5"/>
    </row>
    <row r="311" spans="1:1" ht="18.600000000000001" customHeight="1">
      <c r="A311" s="5"/>
    </row>
    <row r="312" spans="1:1" ht="18.600000000000001" customHeight="1">
      <c r="A312" s="5"/>
    </row>
    <row r="313" spans="1:1" ht="18.600000000000001" customHeight="1">
      <c r="A313" s="5"/>
    </row>
    <row r="314" spans="1:1" ht="18.600000000000001" customHeight="1">
      <c r="A314" s="5"/>
    </row>
    <row r="315" spans="1:1" ht="18.600000000000001" customHeight="1">
      <c r="A315" s="5"/>
    </row>
    <row r="316" spans="1:1" ht="18.600000000000001" customHeight="1">
      <c r="A316" s="5"/>
    </row>
    <row r="317" spans="1:1" ht="18.600000000000001" customHeight="1">
      <c r="A317" s="5"/>
    </row>
    <row r="318" spans="1:1" ht="18.600000000000001" customHeight="1">
      <c r="A318" s="5"/>
    </row>
    <row r="319" spans="1:1" ht="18.600000000000001" customHeight="1">
      <c r="A319" s="5"/>
    </row>
    <row r="320" spans="1:1" ht="18.600000000000001" customHeight="1">
      <c r="A320" s="5"/>
    </row>
    <row r="321" spans="1:1" ht="18.600000000000001" customHeight="1">
      <c r="A321" s="5"/>
    </row>
    <row r="322" spans="1:1" ht="18.600000000000001" customHeight="1">
      <c r="A322" s="5"/>
    </row>
    <row r="323" spans="1:1" ht="18.600000000000001" customHeight="1">
      <c r="A323" s="5"/>
    </row>
    <row r="324" spans="1:1" ht="18.600000000000001" customHeight="1">
      <c r="A324" s="5"/>
    </row>
    <row r="325" spans="1:1" ht="18.600000000000001" customHeight="1">
      <c r="A325" s="5"/>
    </row>
    <row r="326" spans="1:1" ht="18.600000000000001" customHeight="1">
      <c r="A326" s="5"/>
    </row>
    <row r="327" spans="1:1" ht="18.600000000000001" customHeight="1">
      <c r="A327" s="5"/>
    </row>
    <row r="328" spans="1:1" ht="18.600000000000001" customHeight="1">
      <c r="A328" s="5"/>
    </row>
    <row r="329" spans="1:1" ht="18.600000000000001" customHeight="1">
      <c r="A329" s="5"/>
    </row>
    <row r="330" spans="1:1" ht="18.600000000000001" customHeight="1">
      <c r="A330" s="5"/>
    </row>
    <row r="331" spans="1:1" ht="18.600000000000001" customHeight="1">
      <c r="A331" s="5"/>
    </row>
    <row r="332" spans="1:1" ht="18.600000000000001" customHeight="1">
      <c r="A332" s="5"/>
    </row>
    <row r="333" spans="1:1" ht="18.600000000000001" customHeight="1">
      <c r="A333" s="5"/>
    </row>
    <row r="334" spans="1:1" ht="18.600000000000001" customHeight="1">
      <c r="A334" s="5"/>
    </row>
    <row r="335" spans="1:1" ht="18.600000000000001" customHeight="1">
      <c r="A335" s="5"/>
    </row>
    <row r="336" spans="1:1" ht="18.600000000000001" customHeight="1">
      <c r="A336" s="5"/>
    </row>
    <row r="337" spans="1:1" ht="18.600000000000001" customHeight="1">
      <c r="A337" s="5"/>
    </row>
    <row r="338" spans="1:1" ht="18.600000000000001" customHeight="1">
      <c r="A338" s="5"/>
    </row>
    <row r="339" spans="1:1" ht="18.600000000000001" customHeight="1">
      <c r="A339" s="5"/>
    </row>
    <row r="340" spans="1:1" ht="18.600000000000001" customHeight="1">
      <c r="A340" s="5"/>
    </row>
    <row r="341" spans="1:1" ht="18.600000000000001" customHeight="1">
      <c r="A341" s="5"/>
    </row>
    <row r="342" spans="1:1" ht="18.600000000000001" customHeight="1">
      <c r="A342" s="5"/>
    </row>
    <row r="343" spans="1:1" ht="18.600000000000001" customHeight="1">
      <c r="A343" s="5"/>
    </row>
    <row r="344" spans="1:1" ht="18.600000000000001" customHeight="1">
      <c r="A344" s="5"/>
    </row>
    <row r="345" spans="1:1" ht="18.600000000000001" customHeight="1">
      <c r="A345" s="5"/>
    </row>
    <row r="346" spans="1:1" ht="18.600000000000001" customHeight="1">
      <c r="A346" s="5"/>
    </row>
    <row r="347" spans="1:1" ht="18.600000000000001" customHeight="1">
      <c r="A347" s="5"/>
    </row>
    <row r="348" spans="1:1" ht="18.600000000000001" customHeight="1">
      <c r="A348" s="5"/>
    </row>
    <row r="349" spans="1:1" ht="18.600000000000001" customHeight="1">
      <c r="A349" s="5"/>
    </row>
    <row r="350" spans="1:1" ht="18.600000000000001" customHeight="1">
      <c r="A350" s="5"/>
    </row>
    <row r="351" spans="1:1" ht="18.600000000000001" customHeight="1">
      <c r="A351" s="5"/>
    </row>
    <row r="352" spans="1:1" ht="18.600000000000001" customHeight="1">
      <c r="A352" s="5"/>
    </row>
    <row r="353" spans="1:1" ht="18.600000000000001" customHeight="1">
      <c r="A353" s="5"/>
    </row>
    <row r="354" spans="1:1" ht="18.600000000000001" customHeight="1">
      <c r="A354" s="5"/>
    </row>
    <row r="355" spans="1:1" ht="18.600000000000001" customHeight="1">
      <c r="A355" s="5"/>
    </row>
    <row r="356" spans="1:1" ht="18.600000000000001" customHeight="1">
      <c r="A356" s="5"/>
    </row>
    <row r="357" spans="1:1" ht="18.600000000000001" customHeight="1">
      <c r="A357" s="5"/>
    </row>
    <row r="358" spans="1:1" ht="18.600000000000001" customHeight="1">
      <c r="A358" s="5"/>
    </row>
    <row r="359" spans="1:1" ht="18.600000000000001" customHeight="1">
      <c r="A359" s="5"/>
    </row>
    <row r="360" spans="1:1" ht="18.600000000000001" customHeight="1">
      <c r="A360" s="5"/>
    </row>
    <row r="361" spans="1:1" ht="18.600000000000001" customHeight="1">
      <c r="A361" s="5"/>
    </row>
    <row r="362" spans="1:1" ht="18.600000000000001" customHeight="1">
      <c r="A362" s="5"/>
    </row>
    <row r="363" spans="1:1" ht="41.1" customHeight="1">
      <c r="A363" s="5"/>
    </row>
    <row r="364" spans="1:1">
      <c r="A364" s="5"/>
    </row>
    <row r="365" spans="1:1" ht="18.600000000000001" customHeight="1">
      <c r="A365" s="5"/>
    </row>
    <row r="366" spans="1:1" ht="18.600000000000001" customHeight="1">
      <c r="A366" s="5"/>
    </row>
    <row r="367" spans="1:1" ht="18.600000000000001" customHeight="1">
      <c r="A367" s="5"/>
    </row>
    <row r="368" spans="1:1" ht="18.600000000000001" customHeight="1">
      <c r="A368" s="5"/>
    </row>
    <row r="369" spans="1:1" ht="18.600000000000001" customHeight="1">
      <c r="A369" s="5"/>
    </row>
    <row r="370" spans="1:1" ht="18.600000000000001" customHeight="1">
      <c r="A370" s="5"/>
    </row>
    <row r="371" spans="1:1" ht="18.600000000000001" customHeight="1">
      <c r="A371" s="5"/>
    </row>
    <row r="372" spans="1:1" ht="18.600000000000001" customHeight="1">
      <c r="A372" s="5"/>
    </row>
    <row r="373" spans="1:1" ht="18.600000000000001" customHeight="1">
      <c r="A373" s="5"/>
    </row>
    <row r="374" spans="1:1" ht="18.600000000000001" customHeight="1">
      <c r="A374" s="5"/>
    </row>
    <row r="375" spans="1:1" ht="18.600000000000001" customHeight="1">
      <c r="A375" s="5"/>
    </row>
    <row r="376" spans="1:1" ht="18.600000000000001" customHeight="1">
      <c r="A376" s="5"/>
    </row>
    <row r="377" spans="1:1" ht="18.600000000000001" customHeight="1">
      <c r="A377" s="5"/>
    </row>
    <row r="378" spans="1:1" ht="18.600000000000001" customHeight="1">
      <c r="A378" s="5"/>
    </row>
    <row r="379" spans="1:1" ht="18.600000000000001" customHeight="1">
      <c r="A379" s="5"/>
    </row>
    <row r="380" spans="1:1" ht="18.600000000000001" customHeight="1">
      <c r="A380" s="5"/>
    </row>
    <row r="381" spans="1:1" ht="18.600000000000001" customHeight="1">
      <c r="A381" s="5"/>
    </row>
    <row r="382" spans="1:1" ht="18.600000000000001" customHeight="1">
      <c r="A382" s="5"/>
    </row>
    <row r="383" spans="1:1" ht="18.600000000000001" customHeight="1">
      <c r="A383" s="5"/>
    </row>
    <row r="384" spans="1:1" ht="18.600000000000001" customHeight="1">
      <c r="A384" s="5"/>
    </row>
    <row r="385" spans="1:1" ht="18.600000000000001" customHeight="1">
      <c r="A385" s="5"/>
    </row>
    <row r="386" spans="1:1" ht="18.600000000000001" customHeight="1">
      <c r="A386" s="5"/>
    </row>
    <row r="387" spans="1:1" ht="18.600000000000001" customHeight="1">
      <c r="A387" s="5"/>
    </row>
    <row r="388" spans="1:1" ht="18.600000000000001" customHeight="1">
      <c r="A388" s="5"/>
    </row>
    <row r="389" spans="1:1" ht="18.600000000000001" customHeight="1">
      <c r="A389" s="5"/>
    </row>
    <row r="390" spans="1:1" ht="18.600000000000001" customHeight="1">
      <c r="A390" s="5"/>
    </row>
    <row r="391" spans="1:1" ht="18.600000000000001" customHeight="1">
      <c r="A391" s="5"/>
    </row>
    <row r="392" spans="1:1" ht="18.600000000000001" customHeight="1">
      <c r="A392" s="5"/>
    </row>
    <row r="393" spans="1:1" ht="18.600000000000001" customHeight="1">
      <c r="A393" s="5"/>
    </row>
    <row r="394" spans="1:1" ht="18.600000000000001" customHeight="1">
      <c r="A394" s="5"/>
    </row>
    <row r="395" spans="1:1" ht="18.600000000000001" customHeight="1">
      <c r="A395" s="5"/>
    </row>
    <row r="396" spans="1:1" ht="18.600000000000001" customHeight="1">
      <c r="A396" s="5"/>
    </row>
    <row r="397" spans="1:1" ht="18.600000000000001" customHeight="1">
      <c r="A397" s="5"/>
    </row>
    <row r="398" spans="1:1" ht="18.600000000000001" customHeight="1">
      <c r="A398" s="5"/>
    </row>
    <row r="399" spans="1:1" ht="18.600000000000001" customHeight="1">
      <c r="A399" s="5"/>
    </row>
    <row r="400" spans="1:1" ht="18.600000000000001" customHeight="1">
      <c r="A400" s="5"/>
    </row>
    <row r="401" spans="1:1" ht="18.600000000000001" customHeight="1">
      <c r="A401" s="5"/>
    </row>
    <row r="402" spans="1:1" ht="18.600000000000001" customHeight="1">
      <c r="A402" s="5"/>
    </row>
    <row r="403" spans="1:1" ht="18.600000000000001" customHeight="1">
      <c r="A403" s="5"/>
    </row>
    <row r="404" spans="1:1" ht="18.600000000000001" customHeight="1">
      <c r="A404" s="5"/>
    </row>
    <row r="405" spans="1:1" ht="18.600000000000001" customHeight="1">
      <c r="A405" s="5"/>
    </row>
    <row r="406" spans="1:1" ht="18.600000000000001" customHeight="1">
      <c r="A406" s="5"/>
    </row>
    <row r="407" spans="1:1" ht="18.600000000000001" customHeight="1">
      <c r="A407" s="5"/>
    </row>
    <row r="408" spans="1:1" ht="18.600000000000001" customHeight="1">
      <c r="A408" s="5"/>
    </row>
    <row r="409" spans="1:1" ht="18.600000000000001" customHeight="1">
      <c r="A409" s="5"/>
    </row>
    <row r="410" spans="1:1" ht="18.600000000000001" customHeight="1">
      <c r="A410" s="5"/>
    </row>
    <row r="411" spans="1:1" ht="18.600000000000001" customHeight="1">
      <c r="A411" s="5"/>
    </row>
    <row r="412" spans="1:1" ht="18.600000000000001" customHeight="1">
      <c r="A412" s="5"/>
    </row>
    <row r="413" spans="1:1" ht="18.600000000000001" customHeight="1">
      <c r="A413" s="5"/>
    </row>
    <row r="414" spans="1:1" ht="18.600000000000001" customHeight="1">
      <c r="A414" s="5"/>
    </row>
    <row r="415" spans="1:1" ht="18.600000000000001" customHeight="1">
      <c r="A415" s="5"/>
    </row>
    <row r="416" spans="1:1" ht="18.600000000000001" customHeight="1">
      <c r="A416" s="5"/>
    </row>
    <row r="417" spans="1:1" ht="18.600000000000001" customHeight="1">
      <c r="A417" s="5"/>
    </row>
    <row r="418" spans="1:1" ht="18.600000000000001" customHeight="1">
      <c r="A418" s="5"/>
    </row>
    <row r="419" spans="1:1" ht="18.600000000000001" customHeight="1">
      <c r="A419" s="5"/>
    </row>
    <row r="420" spans="1:1" ht="18.600000000000001" customHeight="1">
      <c r="A420" s="5"/>
    </row>
    <row r="421" spans="1:1" ht="18.600000000000001" customHeight="1">
      <c r="A421" s="5"/>
    </row>
    <row r="422" spans="1:1" ht="18.600000000000001" customHeight="1">
      <c r="A422" s="5"/>
    </row>
    <row r="423" spans="1:1" ht="18.600000000000001" customHeight="1">
      <c r="A423" s="5"/>
    </row>
    <row r="424" spans="1:1" ht="18.600000000000001" customHeight="1">
      <c r="A424" s="5"/>
    </row>
    <row r="425" spans="1:1" ht="18.600000000000001" customHeight="1">
      <c r="A425" s="5"/>
    </row>
    <row r="426" spans="1:1" ht="18.600000000000001" customHeight="1">
      <c r="A426" s="5"/>
    </row>
    <row r="427" spans="1:1" ht="18.600000000000001" customHeight="1">
      <c r="A427" s="5"/>
    </row>
    <row r="428" spans="1:1" ht="18.600000000000001" customHeight="1">
      <c r="A428" s="5"/>
    </row>
    <row r="429" spans="1:1" ht="18.600000000000001" customHeight="1">
      <c r="A429" s="5"/>
    </row>
    <row r="430" spans="1:1" ht="18.600000000000001" customHeight="1">
      <c r="A430" s="5"/>
    </row>
    <row r="431" spans="1:1" ht="18.600000000000001" customHeight="1">
      <c r="A431" s="5"/>
    </row>
    <row r="432" spans="1:1" ht="18.600000000000001" customHeight="1">
      <c r="A432" s="5"/>
    </row>
    <row r="433" spans="1:1" ht="18.600000000000001" customHeight="1">
      <c r="A433" s="5"/>
    </row>
    <row r="434" spans="1:1" ht="18.600000000000001" customHeight="1">
      <c r="A434" s="5"/>
    </row>
    <row r="435" spans="1:1" ht="18.600000000000001" customHeight="1">
      <c r="A435" s="5"/>
    </row>
    <row r="436" spans="1:1" ht="18.600000000000001" customHeight="1">
      <c r="A436" s="5"/>
    </row>
    <row r="437" spans="1:1" ht="18.600000000000001" customHeight="1">
      <c r="A437" s="5"/>
    </row>
    <row r="438" spans="1:1" ht="18.600000000000001" customHeight="1">
      <c r="A438" s="5"/>
    </row>
    <row r="439" spans="1:1" ht="18.600000000000001" customHeight="1">
      <c r="A439" s="5"/>
    </row>
    <row r="440" spans="1:1" ht="18.600000000000001" customHeight="1">
      <c r="A440" s="5"/>
    </row>
    <row r="441" spans="1:1" ht="39" customHeight="1"/>
    <row r="442" spans="1:1" ht="18.600000000000001" customHeight="1"/>
    <row r="443" spans="1:1" ht="18.600000000000001" customHeight="1"/>
    <row r="444" spans="1:1" ht="18.600000000000001" customHeight="1"/>
    <row r="445" spans="1:1" ht="18.600000000000001" customHeight="1"/>
    <row r="446" spans="1:1" ht="18.600000000000001" customHeight="1"/>
    <row r="447" spans="1:1" ht="18.600000000000001" customHeight="1"/>
    <row r="448" spans="1:1" ht="18.600000000000001" customHeight="1"/>
    <row r="453" ht="18.600000000000001" customHeight="1"/>
    <row r="454" ht="18.600000000000001" customHeight="1"/>
    <row r="455" ht="39" customHeight="1"/>
    <row r="456" ht="18.600000000000001" customHeight="1"/>
    <row r="457" ht="87" customHeight="1"/>
    <row r="458" ht="18.600000000000001" customHeight="1"/>
    <row r="459" ht="41.45" customHeight="1"/>
    <row r="460" ht="27" customHeight="1"/>
    <row r="464" ht="54.95" customHeight="1"/>
    <row r="480" ht="18.600000000000001" customHeight="1"/>
    <row r="481" spans="14:15" ht="37.5" customHeight="1"/>
    <row r="482" spans="14:15" ht="18.600000000000001" customHeight="1"/>
    <row r="483" spans="14:15" ht="18.600000000000001" customHeight="1"/>
    <row r="484" spans="14:15" ht="18.600000000000001" customHeight="1"/>
    <row r="485" spans="14:15" ht="51.6" customHeight="1">
      <c r="N485" s="7"/>
      <c r="O485" s="7"/>
    </row>
    <row r="486" spans="14:15" ht="18.600000000000001" customHeight="1">
      <c r="N486" s="7"/>
      <c r="O486" s="7"/>
    </row>
    <row r="487" spans="14:15" ht="18.600000000000001" customHeight="1">
      <c r="N487" s="7"/>
      <c r="O487" s="7"/>
    </row>
    <row r="488" spans="14:15" ht="18.600000000000001" customHeight="1">
      <c r="N488" s="7"/>
      <c r="O488" s="7"/>
    </row>
    <row r="489" spans="14:15" ht="81" customHeight="1">
      <c r="N489" s="7"/>
      <c r="O489" s="7"/>
    </row>
    <row r="490" spans="14:15" ht="18.600000000000001" customHeight="1">
      <c r="N490" s="7"/>
      <c r="O490" s="7"/>
    </row>
    <row r="491" spans="14:15" ht="18.600000000000001" customHeight="1">
      <c r="N491" s="7"/>
      <c r="O491" s="7"/>
    </row>
    <row r="492" spans="14:15" ht="18.600000000000001" customHeight="1">
      <c r="N492" s="7"/>
      <c r="O492" s="7"/>
    </row>
    <row r="493" spans="14:15" ht="78" customHeight="1">
      <c r="N493" s="7"/>
      <c r="O493" s="7"/>
    </row>
    <row r="494" spans="14:15" ht="18.600000000000001" customHeight="1">
      <c r="N494" s="7"/>
      <c r="O494" s="7"/>
    </row>
    <row r="495" spans="14:15" ht="18.600000000000001" customHeight="1">
      <c r="N495" s="7"/>
      <c r="O495" s="7"/>
    </row>
    <row r="496" spans="14:15" ht="18.600000000000001" customHeight="1">
      <c r="N496" s="7"/>
      <c r="O496" s="7"/>
    </row>
    <row r="497" spans="14:15" ht="38.1" customHeight="1">
      <c r="N497" s="7"/>
      <c r="O497" s="7"/>
    </row>
    <row r="498" spans="14:15" ht="113.45" customHeight="1">
      <c r="N498" s="7"/>
      <c r="O498" s="7"/>
    </row>
    <row r="499" spans="14:15" ht="18.600000000000001" customHeight="1">
      <c r="N499" s="7"/>
      <c r="O499" s="7"/>
    </row>
    <row r="500" spans="14:15" ht="18.600000000000001" customHeight="1">
      <c r="N500" s="7"/>
      <c r="O500" s="7"/>
    </row>
    <row r="501" spans="14:15" ht="18.600000000000001" customHeight="1">
      <c r="N501" s="7"/>
      <c r="O501" s="7"/>
    </row>
    <row r="502" spans="14:15" ht="18.600000000000001" customHeight="1">
      <c r="N502" s="7"/>
      <c r="O502" s="7"/>
    </row>
    <row r="503" spans="14:15" ht="73.5" customHeight="1">
      <c r="N503" s="7"/>
      <c r="O503" s="7"/>
    </row>
    <row r="504" spans="14:15" ht="18.600000000000001" customHeight="1">
      <c r="N504" s="7"/>
      <c r="O504" s="7"/>
    </row>
    <row r="505" spans="14:15" ht="18.600000000000001" customHeight="1">
      <c r="N505" s="7"/>
      <c r="O505" s="7"/>
    </row>
    <row r="506" spans="14:15" ht="18.600000000000001" customHeight="1">
      <c r="N506" s="7"/>
      <c r="O506" s="7"/>
    </row>
    <row r="507" spans="14:15" ht="18.600000000000001" customHeight="1">
      <c r="N507" s="7"/>
      <c r="O507" s="7"/>
    </row>
    <row r="508" spans="14:15" ht="18.600000000000001" customHeight="1">
      <c r="N508" s="7"/>
      <c r="O508" s="7"/>
    </row>
    <row r="509" spans="14:15" ht="18.600000000000001" customHeight="1">
      <c r="N509" s="7"/>
      <c r="O509" s="7"/>
    </row>
    <row r="510" spans="14:15" ht="18.600000000000001" customHeight="1"/>
    <row r="511" spans="14:15" ht="18.600000000000001" customHeight="1"/>
    <row r="512" spans="14:15"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29" ht="18.600000000000001" customHeight="1"/>
    <row r="530" ht="18.600000000000001" customHeight="1"/>
    <row r="531" ht="18.600000000000001" customHeight="1"/>
    <row r="532" ht="18.600000000000001" customHeight="1"/>
    <row r="533" ht="18.600000000000001" customHeight="1"/>
    <row r="534" ht="18.600000000000001" customHeight="1"/>
    <row r="535" ht="18.600000000000001" customHeight="1"/>
    <row r="536" ht="18.600000000000001" customHeight="1"/>
    <row r="539" ht="18.600000000000001" customHeight="1"/>
    <row r="540" ht="18.600000000000001" customHeight="1"/>
    <row r="541" ht="18.600000000000001" customHeight="1"/>
    <row r="542" ht="18.600000000000001" customHeight="1"/>
    <row r="544" ht="18.600000000000001" customHeight="1"/>
    <row r="548" ht="18.600000000000001" customHeight="1"/>
    <row r="550" ht="18.95" customHeight="1"/>
    <row r="551" ht="282" customHeight="1"/>
    <row r="553" ht="18.600000000000001" customHeight="1"/>
    <row r="554" ht="18.600000000000001" customHeight="1"/>
    <row r="555" ht="18.600000000000001" customHeight="1"/>
    <row r="556" ht="18.600000000000001" customHeight="1"/>
    <row r="557" ht="36" customHeight="1"/>
    <row r="562" ht="18.600000000000001" customHeight="1"/>
    <row r="563" ht="63.95" customHeight="1"/>
    <row r="564" ht="18.600000000000001" customHeight="1"/>
    <row r="565" ht="18.600000000000001" customHeight="1"/>
    <row r="567" ht="42.6" customHeight="1"/>
    <row r="575" ht="18.600000000000001" customHeight="1"/>
    <row r="581" ht="60.6" customHeight="1"/>
    <row r="588" ht="41.1" customHeight="1"/>
    <row r="594" ht="42.95" customHeight="1"/>
    <row r="601" ht="27" customHeight="1"/>
    <row r="606" ht="39.6" customHeight="1"/>
    <row r="620" ht="29.45" customHeight="1"/>
    <row r="621" ht="26.45" customHeight="1"/>
    <row r="623" ht="18.95" customHeight="1"/>
    <row r="626" ht="12.6" customHeight="1"/>
    <row r="630" ht="14.45" customHeight="1"/>
    <row r="633" ht="87.95" customHeight="1"/>
    <row r="638" ht="84.6" customHeight="1"/>
    <row r="639" ht="18.600000000000001" customHeight="1"/>
    <row r="640" ht="18.95" customHeight="1"/>
    <row r="641" ht="18.600000000000001" customHeight="1"/>
    <row r="642" ht="18.600000000000001" customHeight="1"/>
    <row r="643" ht="18.600000000000001" customHeight="1"/>
    <row r="645" ht="18.600000000000001" customHeight="1"/>
    <row r="646" ht="18.600000000000001" customHeight="1"/>
    <row r="648" ht="18.600000000000001" customHeight="1"/>
    <row r="649" ht="18.600000000000001" customHeight="1"/>
    <row r="650" ht="21" customHeight="1"/>
    <row r="651" ht="15.95" customHeight="1"/>
    <row r="652" ht="18.600000000000001" customHeight="1"/>
    <row r="654" ht="18.600000000000001" customHeight="1"/>
    <row r="658" ht="15.95" customHeight="1"/>
    <row r="659" ht="18.600000000000001" customHeight="1"/>
    <row r="661" ht="18.600000000000001" customHeight="1"/>
    <row r="662" ht="18.600000000000001" customHeight="1"/>
    <row r="663" ht="18.600000000000001" customHeight="1"/>
    <row r="664" ht="18.600000000000001" customHeight="1"/>
    <row r="665" ht="14.45" customHeight="1"/>
    <row r="669" ht="14.45" customHeight="1"/>
    <row r="670" ht="14.45" customHeight="1"/>
    <row r="671" ht="14.45" customHeight="1"/>
  </sheetData>
  <mergeCells count="14">
    <mergeCell ref="C64:M70"/>
    <mergeCell ref="C25:G25"/>
    <mergeCell ref="C7:G7"/>
    <mergeCell ref="C9:G9"/>
    <mergeCell ref="C98:M100"/>
    <mergeCell ref="C88:G88"/>
    <mergeCell ref="C80:G80"/>
    <mergeCell ref="C84:G84"/>
    <mergeCell ref="C82:G82"/>
    <mergeCell ref="C72:G72"/>
    <mergeCell ref="C73:G73"/>
    <mergeCell ref="C71:G71"/>
    <mergeCell ref="C75:M75"/>
    <mergeCell ref="C60:M60"/>
  </mergeCells>
  <hyperlinks>
    <hyperlink ref="A4" location="'ÍNDICE REMISSIVO'!A1" display="Índice" xr:uid="{312DA9AD-ADCE-4822-AF07-0112AFCC927D}"/>
    <hyperlink ref="F1" location="ÍNDICE!A1" display="Índice" xr:uid="{E6E70AD8-E2E2-493F-A572-EF6972C3CB56}"/>
    <hyperlink ref="G1" location="'TEMAS MATERIAIS'!A1" display="Temas materiais" xr:uid="{CB979F19-D4AE-4836-8B07-6E9659E4F878}"/>
    <hyperlink ref="H1" location="AMBIENTAL!A1" display="Ambiental" xr:uid="{483DC7A3-5DC2-4274-8822-957B9F736D80}"/>
    <hyperlink ref="I1" location="ECONÔMICO!A1" display="Econômico " xr:uid="{53FF2751-D2C5-470C-95FD-2BDBA03DB4B5}"/>
    <hyperlink ref="J1" location="GOVERNANÇA!A1" display="Governança " xr:uid="{A53AB8C8-FF4F-475D-BCA7-607C6F009B28}"/>
    <hyperlink ref="L1" location="GRI!A1" display="GRI" xr:uid="{28C3AD92-E561-4C3A-ADAB-84B7BB8BE511}"/>
    <hyperlink ref="M1" location="SASB!A1" display="SASB" xr:uid="{9356E50E-9861-4B9C-B728-0247EBC46D8D}"/>
    <hyperlink ref="K1" location="SOCIAL!A1" display="Social " xr:uid="{3E09D8D1-B2F2-4EC4-A189-964C09548F1F}"/>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91C7D-1270-496D-8B49-BE1FF21E46F5}">
  <sheetPr>
    <tabColor rgb="FF0070C0"/>
  </sheetPr>
  <dimension ref="A1:S671"/>
  <sheetViews>
    <sheetView showGridLines="0" topLeftCell="A54" zoomScale="71" zoomScaleNormal="42" workbookViewId="0">
      <selection activeCell="J63" sqref="J63"/>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1378</v>
      </c>
      <c r="S3" s="21"/>
    </row>
    <row r="4" spans="1:19" ht="21">
      <c r="A4" s="5" t="s">
        <v>0</v>
      </c>
      <c r="B4" s="6">
        <v>3</v>
      </c>
      <c r="C4" s="4"/>
    </row>
    <row r="5" spans="1:19" ht="21">
      <c r="A5" s="5"/>
      <c r="B5" s="6"/>
      <c r="C5" s="13" t="s">
        <v>1379</v>
      </c>
      <c r="D5" s="10"/>
      <c r="E5" s="10"/>
      <c r="F5" s="10"/>
      <c r="G5" s="10"/>
      <c r="H5" s="10"/>
      <c r="I5" s="10"/>
      <c r="J5" s="10"/>
      <c r="K5" s="10"/>
      <c r="L5" s="10"/>
      <c r="M5" s="10"/>
    </row>
    <row r="6" spans="1:19" ht="18.600000000000001">
      <c r="A6" s="5"/>
      <c r="B6" s="6"/>
      <c r="C6" s="135"/>
    </row>
    <row r="7" spans="1:19" ht="56.1" customHeight="1">
      <c r="A7" s="134"/>
      <c r="B7" s="6"/>
      <c r="C7" s="506" t="s">
        <v>1380</v>
      </c>
      <c r="D7" s="506"/>
      <c r="E7" s="506"/>
      <c r="F7" s="506"/>
      <c r="G7" s="506"/>
      <c r="H7" s="81">
        <v>2019</v>
      </c>
      <c r="I7" s="81">
        <v>2020</v>
      </c>
      <c r="J7" s="81">
        <v>2021</v>
      </c>
      <c r="K7" s="81">
        <v>2022</v>
      </c>
      <c r="L7" s="81">
        <v>2023</v>
      </c>
      <c r="M7" s="81">
        <v>2024</v>
      </c>
      <c r="R7" s="80"/>
      <c r="S7" s="80"/>
    </row>
    <row r="8" spans="1:19" ht="18.600000000000001" customHeight="1">
      <c r="A8" s="5"/>
      <c r="B8" s="6"/>
      <c r="C8" s="104"/>
      <c r="D8" s="104"/>
      <c r="E8" s="104"/>
      <c r="F8" s="104"/>
      <c r="G8" s="104"/>
      <c r="H8" s="223"/>
      <c r="I8" s="223"/>
      <c r="J8" s="223"/>
      <c r="K8" s="223"/>
      <c r="L8" s="223"/>
      <c r="M8" s="223"/>
    </row>
    <row r="9" spans="1:19" ht="18.600000000000001" customHeight="1">
      <c r="A9" s="5"/>
      <c r="C9" s="575" t="s">
        <v>1381</v>
      </c>
      <c r="D9" s="575"/>
      <c r="E9" s="575"/>
      <c r="F9" s="575"/>
      <c r="G9" s="575"/>
      <c r="H9" s="166">
        <v>28</v>
      </c>
      <c r="I9" s="166">
        <v>28</v>
      </c>
      <c r="J9" s="166">
        <v>29</v>
      </c>
      <c r="K9" s="166">
        <v>29</v>
      </c>
      <c r="L9" s="166">
        <v>28</v>
      </c>
      <c r="M9" s="166">
        <v>28</v>
      </c>
    </row>
    <row r="10" spans="1:19" ht="18.600000000000001" customHeight="1">
      <c r="A10" s="5"/>
      <c r="C10" s="90" t="s">
        <v>1382</v>
      </c>
      <c r="D10" s="261"/>
      <c r="E10" s="261"/>
      <c r="F10" s="261"/>
      <c r="G10" s="261"/>
      <c r="H10" s="147">
        <v>23</v>
      </c>
      <c r="I10" s="147">
        <v>24</v>
      </c>
      <c r="J10" s="147">
        <v>23</v>
      </c>
      <c r="K10" s="140">
        <v>25</v>
      </c>
      <c r="L10" s="140">
        <v>25</v>
      </c>
      <c r="M10" s="140">
        <v>24</v>
      </c>
    </row>
    <row r="11" spans="1:19" ht="18.600000000000001" customHeight="1">
      <c r="A11" s="5"/>
      <c r="C11" s="90" t="s">
        <v>422</v>
      </c>
      <c r="D11" s="261"/>
      <c r="E11" s="261"/>
      <c r="F11" s="261"/>
      <c r="G11" s="261"/>
      <c r="H11" s="147">
        <v>5</v>
      </c>
      <c r="I11" s="147">
        <v>4</v>
      </c>
      <c r="J11" s="147">
        <v>6</v>
      </c>
      <c r="K11" s="140">
        <v>4</v>
      </c>
      <c r="L11" s="140">
        <v>3</v>
      </c>
      <c r="M11" s="140">
        <v>4</v>
      </c>
    </row>
    <row r="12" spans="1:19" ht="18.600000000000001" customHeight="1">
      <c r="A12" s="5"/>
      <c r="C12" s="90"/>
      <c r="D12" s="261"/>
      <c r="E12" s="261"/>
      <c r="F12" s="261"/>
      <c r="G12" s="261"/>
      <c r="H12" s="90"/>
      <c r="I12" s="90"/>
      <c r="J12" s="90"/>
      <c r="K12" s="140"/>
      <c r="L12" s="140"/>
      <c r="M12" s="140"/>
    </row>
    <row r="13" spans="1:19" ht="18.600000000000001" customHeight="1">
      <c r="A13" s="5"/>
      <c r="C13" s="7" t="s">
        <v>1383</v>
      </c>
      <c r="D13" s="261"/>
      <c r="E13" s="261"/>
      <c r="F13" s="261"/>
      <c r="G13" s="261"/>
      <c r="H13" s="140" t="s">
        <v>612</v>
      </c>
      <c r="I13" s="140" t="s">
        <v>612</v>
      </c>
      <c r="J13" s="140" t="s">
        <v>612</v>
      </c>
      <c r="K13" s="140">
        <v>11</v>
      </c>
      <c r="L13" s="140">
        <v>11</v>
      </c>
      <c r="M13" s="140">
        <v>11</v>
      </c>
    </row>
    <row r="14" spans="1:19" ht="18.600000000000001" customHeight="1">
      <c r="A14" s="5"/>
      <c r="C14" s="90" t="s">
        <v>1382</v>
      </c>
      <c r="D14" s="261"/>
      <c r="E14" s="261"/>
      <c r="F14" s="261"/>
      <c r="G14" s="261"/>
      <c r="H14" s="147" t="s">
        <v>612</v>
      </c>
      <c r="I14" s="147" t="s">
        <v>612</v>
      </c>
      <c r="J14" s="147" t="s">
        <v>612</v>
      </c>
      <c r="K14" s="140">
        <v>10</v>
      </c>
      <c r="L14" s="140">
        <v>10</v>
      </c>
      <c r="M14" s="140">
        <v>10</v>
      </c>
    </row>
    <row r="15" spans="1:19" ht="18.600000000000001" customHeight="1">
      <c r="A15" s="5"/>
      <c r="C15" s="90" t="s">
        <v>422</v>
      </c>
      <c r="D15" s="261"/>
      <c r="E15" s="261"/>
      <c r="F15" s="261"/>
      <c r="G15" s="261"/>
      <c r="H15" s="147" t="s">
        <v>612</v>
      </c>
      <c r="I15" s="147" t="s">
        <v>612</v>
      </c>
      <c r="J15" s="147" t="s">
        <v>612</v>
      </c>
      <c r="K15" s="140">
        <v>1</v>
      </c>
      <c r="L15" s="140">
        <v>1</v>
      </c>
      <c r="M15" s="140">
        <v>1</v>
      </c>
    </row>
    <row r="16" spans="1:19" ht="18.600000000000001" customHeight="1">
      <c r="A16" s="5"/>
      <c r="C16" s="90"/>
      <c r="D16" s="261"/>
      <c r="E16" s="261"/>
      <c r="F16" s="261"/>
      <c r="G16" s="261"/>
      <c r="H16" s="90"/>
      <c r="I16" s="90"/>
      <c r="J16" s="90"/>
      <c r="K16" s="140"/>
      <c r="L16" s="140"/>
      <c r="M16" s="140"/>
    </row>
    <row r="17" spans="1:14" ht="18.600000000000001" customHeight="1">
      <c r="A17" s="5"/>
      <c r="C17" s="137" t="s">
        <v>1384</v>
      </c>
      <c r="D17" s="261"/>
      <c r="E17" s="261"/>
      <c r="F17" s="261"/>
      <c r="G17" s="261"/>
      <c r="H17" s="140" t="s">
        <v>612</v>
      </c>
      <c r="I17" s="140" t="s">
        <v>612</v>
      </c>
      <c r="J17" s="140" t="s">
        <v>612</v>
      </c>
      <c r="K17" s="140">
        <v>5</v>
      </c>
      <c r="L17" s="140">
        <v>5</v>
      </c>
      <c r="M17" s="140">
        <v>5</v>
      </c>
    </row>
    <row r="18" spans="1:14" ht="18.600000000000001" customHeight="1">
      <c r="A18" s="5"/>
      <c r="C18" s="90" t="s">
        <v>1382</v>
      </c>
      <c r="D18" s="261"/>
      <c r="E18" s="261"/>
      <c r="F18" s="261"/>
      <c r="G18" s="261"/>
      <c r="H18" s="147" t="s">
        <v>612</v>
      </c>
      <c r="I18" s="147" t="s">
        <v>612</v>
      </c>
      <c r="J18" s="147" t="s">
        <v>612</v>
      </c>
      <c r="K18" s="140">
        <v>5</v>
      </c>
      <c r="L18" s="140">
        <v>5</v>
      </c>
      <c r="M18" s="140">
        <v>5</v>
      </c>
    </row>
    <row r="19" spans="1:14" ht="18.600000000000001" customHeight="1">
      <c r="A19" s="5"/>
      <c r="C19" s="90" t="s">
        <v>422</v>
      </c>
      <c r="D19" s="261"/>
      <c r="E19" s="261"/>
      <c r="F19" s="261"/>
      <c r="G19" s="261"/>
      <c r="H19" s="147" t="s">
        <v>612</v>
      </c>
      <c r="I19" s="147" t="s">
        <v>612</v>
      </c>
      <c r="J19" s="147" t="s">
        <v>612</v>
      </c>
      <c r="K19" s="140">
        <v>0</v>
      </c>
      <c r="L19" s="140">
        <v>0</v>
      </c>
      <c r="M19" s="140">
        <v>0</v>
      </c>
    </row>
    <row r="20" spans="1:14" ht="18.600000000000001" customHeight="1">
      <c r="A20" s="5"/>
      <c r="C20" s="90"/>
      <c r="D20" s="261"/>
      <c r="E20" s="261"/>
      <c r="F20" s="261"/>
      <c r="G20" s="261"/>
      <c r="H20" s="147"/>
      <c r="I20" s="147"/>
      <c r="J20" s="147"/>
      <c r="K20" s="140"/>
      <c r="L20" s="140"/>
      <c r="M20" s="140"/>
    </row>
    <row r="21" spans="1:14" ht="18.600000000000001" customHeight="1">
      <c r="A21" s="5"/>
      <c r="C21" s="164" t="s">
        <v>1385</v>
      </c>
      <c r="D21" s="261"/>
      <c r="E21" s="261"/>
      <c r="F21" s="261"/>
      <c r="G21" s="261"/>
      <c r="H21" s="140" t="s">
        <v>612</v>
      </c>
      <c r="I21" s="140" t="s">
        <v>612</v>
      </c>
      <c r="J21" s="140" t="s">
        <v>612</v>
      </c>
      <c r="K21" s="140">
        <v>5</v>
      </c>
      <c r="L21" s="140">
        <v>5</v>
      </c>
      <c r="M21" s="140">
        <v>5</v>
      </c>
    </row>
    <row r="22" spans="1:14" ht="18.600000000000001" customHeight="1">
      <c r="A22" s="5"/>
      <c r="C22" s="90" t="s">
        <v>1382</v>
      </c>
      <c r="D22" s="261"/>
      <c r="E22" s="261"/>
      <c r="F22" s="261"/>
      <c r="G22" s="261"/>
      <c r="H22" s="147" t="s">
        <v>612</v>
      </c>
      <c r="I22" s="147" t="s">
        <v>612</v>
      </c>
      <c r="J22" s="147" t="s">
        <v>612</v>
      </c>
      <c r="K22" s="140">
        <v>4</v>
      </c>
      <c r="L22" s="140">
        <v>4</v>
      </c>
      <c r="M22" s="140">
        <v>4</v>
      </c>
    </row>
    <row r="23" spans="1:14" ht="18.600000000000001" customHeight="1">
      <c r="A23" s="5"/>
      <c r="C23" s="90" t="s">
        <v>422</v>
      </c>
      <c r="D23" s="261"/>
      <c r="E23" s="261"/>
      <c r="F23" s="261"/>
      <c r="G23" s="261"/>
      <c r="H23" s="147" t="s">
        <v>612</v>
      </c>
      <c r="I23" s="147" t="s">
        <v>612</v>
      </c>
      <c r="J23" s="147" t="s">
        <v>612</v>
      </c>
      <c r="K23" s="140">
        <v>1</v>
      </c>
      <c r="L23" s="140">
        <v>1</v>
      </c>
      <c r="M23" s="140">
        <v>1</v>
      </c>
    </row>
    <row r="24" spans="1:14" ht="18.600000000000001" customHeight="1">
      <c r="A24" s="5"/>
      <c r="C24" s="164" t="s">
        <v>1386</v>
      </c>
      <c r="D24" s="261"/>
      <c r="E24" s="261"/>
      <c r="F24" s="261"/>
      <c r="G24" s="261"/>
      <c r="H24" s="147"/>
      <c r="I24" s="147"/>
      <c r="J24" s="147"/>
      <c r="K24" s="140"/>
      <c r="L24" s="140"/>
      <c r="M24" s="140"/>
    </row>
    <row r="25" spans="1:14" ht="18.600000000000001" customHeight="1">
      <c r="A25" s="5"/>
      <c r="C25" s="90"/>
      <c r="D25" s="261"/>
      <c r="E25" s="261"/>
      <c r="F25" s="261"/>
      <c r="G25" s="261"/>
      <c r="H25" s="147"/>
      <c r="I25" s="147"/>
      <c r="J25" s="147"/>
      <c r="K25" s="140"/>
      <c r="L25" s="140"/>
      <c r="M25" s="140"/>
    </row>
    <row r="26" spans="1:14" ht="18.600000000000001" customHeight="1">
      <c r="A26" s="5"/>
      <c r="C26" s="137" t="s">
        <v>1387</v>
      </c>
      <c r="D26" s="261"/>
      <c r="E26" s="261"/>
      <c r="F26" s="261"/>
      <c r="G26" s="261"/>
      <c r="H26" s="140" t="s">
        <v>612</v>
      </c>
      <c r="I26" s="140" t="s">
        <v>612</v>
      </c>
      <c r="J26" s="140" t="s">
        <v>612</v>
      </c>
      <c r="K26" s="140">
        <v>11</v>
      </c>
      <c r="L26" s="140">
        <v>10</v>
      </c>
      <c r="M26" s="140">
        <v>10</v>
      </c>
    </row>
    <row r="27" spans="1:14" ht="18.600000000000001" customHeight="1">
      <c r="A27" s="5"/>
      <c r="C27" s="90" t="s">
        <v>1382</v>
      </c>
      <c r="D27" s="261"/>
      <c r="E27" s="261"/>
      <c r="F27" s="261"/>
      <c r="G27" s="261"/>
      <c r="H27" s="147" t="s">
        <v>612</v>
      </c>
      <c r="I27" s="147" t="s">
        <v>612</v>
      </c>
      <c r="J27" s="147" t="s">
        <v>612</v>
      </c>
      <c r="K27" s="140">
        <v>9</v>
      </c>
      <c r="L27" s="140">
        <v>9</v>
      </c>
      <c r="M27" s="140">
        <v>8</v>
      </c>
      <c r="N27" s="7"/>
    </row>
    <row r="28" spans="1:14" ht="18.600000000000001" customHeight="1">
      <c r="A28" s="5"/>
      <c r="C28" s="90" t="s">
        <v>422</v>
      </c>
      <c r="D28" s="261"/>
      <c r="E28" s="261"/>
      <c r="F28" s="261"/>
      <c r="G28" s="261"/>
      <c r="H28" s="147" t="s">
        <v>612</v>
      </c>
      <c r="I28" s="147" t="s">
        <v>612</v>
      </c>
      <c r="J28" s="147" t="s">
        <v>612</v>
      </c>
      <c r="K28" s="140">
        <v>2</v>
      </c>
      <c r="L28" s="140">
        <v>1</v>
      </c>
      <c r="M28" s="140">
        <v>2</v>
      </c>
      <c r="N28" s="7"/>
    </row>
    <row r="29" spans="1:14" ht="18.600000000000001" customHeight="1">
      <c r="A29" s="5"/>
      <c r="C29" s="192"/>
      <c r="D29" s="261"/>
      <c r="E29" s="261"/>
      <c r="F29" s="261"/>
      <c r="G29" s="261"/>
      <c r="H29" s="252"/>
      <c r="I29" s="252"/>
      <c r="J29" s="252"/>
      <c r="K29" s="258"/>
      <c r="L29" s="255"/>
      <c r="M29" s="255"/>
      <c r="N29" s="7"/>
    </row>
    <row r="30" spans="1:14" ht="18.600000000000001" customHeight="1">
      <c r="A30" s="5"/>
      <c r="C30" s="262" t="s">
        <v>1388</v>
      </c>
      <c r="D30" s="261"/>
      <c r="E30" s="261"/>
      <c r="F30" s="261"/>
      <c r="G30" s="261"/>
      <c r="H30" s="140"/>
      <c r="I30" s="140"/>
      <c r="J30" s="140"/>
      <c r="K30" s="258"/>
      <c r="L30" s="255"/>
      <c r="M30" s="255"/>
      <c r="N30" s="7"/>
    </row>
    <row r="31" spans="1:14" ht="18.600000000000001" customHeight="1">
      <c r="A31" s="5"/>
      <c r="C31" s="31"/>
      <c r="D31" s="261"/>
      <c r="E31" s="261"/>
      <c r="F31" s="261"/>
      <c r="G31" s="261"/>
      <c r="H31" s="252"/>
      <c r="I31" s="252"/>
      <c r="J31" s="252"/>
      <c r="K31" s="258"/>
      <c r="L31" s="255"/>
      <c r="M31" s="255"/>
      <c r="N31" s="7"/>
    </row>
    <row r="32" spans="1:14" ht="18.600000000000001" customHeight="1">
      <c r="A32" s="5"/>
      <c r="C32" s="575" t="s">
        <v>1389</v>
      </c>
      <c r="D32" s="575"/>
      <c r="E32" s="575"/>
      <c r="F32" s="575"/>
      <c r="G32" s="575"/>
      <c r="H32" s="166" t="s">
        <v>612</v>
      </c>
      <c r="I32" s="166" t="s">
        <v>612</v>
      </c>
      <c r="J32" s="166" t="s">
        <v>612</v>
      </c>
      <c r="K32" s="166">
        <v>29</v>
      </c>
      <c r="L32" s="166">
        <v>28</v>
      </c>
      <c r="M32" s="166">
        <v>28</v>
      </c>
      <c r="N32" s="7"/>
    </row>
    <row r="33" spans="1:14" ht="18.600000000000001" customHeight="1">
      <c r="A33" s="5"/>
      <c r="C33" s="90" t="s">
        <v>1202</v>
      </c>
      <c r="D33" s="261"/>
      <c r="E33" s="261"/>
      <c r="F33" s="261"/>
      <c r="G33" s="261"/>
      <c r="H33" s="184" t="s">
        <v>612</v>
      </c>
      <c r="I33" s="184" t="s">
        <v>612</v>
      </c>
      <c r="J33" s="184" t="s">
        <v>612</v>
      </c>
      <c r="K33" s="320">
        <v>0</v>
      </c>
      <c r="L33" s="320">
        <v>0</v>
      </c>
      <c r="M33" s="320">
        <v>0</v>
      </c>
      <c r="N33" s="7"/>
    </row>
    <row r="34" spans="1:14" ht="18.600000000000001" customHeight="1">
      <c r="A34" s="5"/>
      <c r="C34" s="90" t="s">
        <v>1203</v>
      </c>
      <c r="D34" s="261"/>
      <c r="E34" s="261"/>
      <c r="F34" s="261"/>
      <c r="G34" s="261"/>
      <c r="H34" s="184" t="s">
        <v>612</v>
      </c>
      <c r="I34" s="184" t="s">
        <v>612</v>
      </c>
      <c r="J34" s="184" t="s">
        <v>612</v>
      </c>
      <c r="K34" s="320">
        <v>11</v>
      </c>
      <c r="L34" s="320">
        <v>10</v>
      </c>
      <c r="M34" s="320">
        <v>10</v>
      </c>
      <c r="N34" s="7"/>
    </row>
    <row r="35" spans="1:14" ht="18.600000000000001" customHeight="1">
      <c r="A35" s="5"/>
      <c r="C35" s="90" t="s">
        <v>1204</v>
      </c>
      <c r="D35" s="261"/>
      <c r="E35" s="261"/>
      <c r="F35" s="261"/>
      <c r="G35" s="261"/>
      <c r="H35" s="192"/>
      <c r="I35" s="192"/>
      <c r="J35" s="192"/>
      <c r="K35" s="320">
        <v>18</v>
      </c>
      <c r="L35" s="320">
        <v>18</v>
      </c>
      <c r="M35" s="320">
        <v>18</v>
      </c>
      <c r="N35" s="7"/>
    </row>
    <row r="36" spans="1:14" ht="18.600000000000001" customHeight="1">
      <c r="A36" s="5"/>
      <c r="C36" s="90"/>
      <c r="D36" s="261"/>
      <c r="E36" s="261"/>
      <c r="F36" s="261"/>
      <c r="G36" s="261"/>
      <c r="H36" s="7"/>
      <c r="I36" s="7"/>
      <c r="J36" s="7"/>
      <c r="K36" s="140"/>
      <c r="L36" s="140"/>
      <c r="M36" s="140"/>
      <c r="N36" s="7"/>
    </row>
    <row r="37" spans="1:14" ht="63" customHeight="1">
      <c r="A37" s="5"/>
      <c r="C37" s="506" t="s">
        <v>1390</v>
      </c>
      <c r="D37" s="506"/>
      <c r="E37" s="506"/>
      <c r="F37" s="506"/>
      <c r="G37" s="506"/>
      <c r="H37" s="81">
        <v>2019</v>
      </c>
      <c r="I37" s="81">
        <v>2020</v>
      </c>
      <c r="J37" s="81">
        <v>2021</v>
      </c>
      <c r="K37" s="81">
        <v>2022</v>
      </c>
      <c r="L37" s="81">
        <v>2023</v>
      </c>
      <c r="M37" s="81">
        <v>2024</v>
      </c>
      <c r="N37" s="7"/>
    </row>
    <row r="38" spans="1:14" ht="18.600000000000001" customHeight="1">
      <c r="A38" s="5"/>
      <c r="N38" s="7"/>
    </row>
    <row r="39" spans="1:14" ht="18.600000000000001" customHeight="1">
      <c r="A39" s="5"/>
      <c r="C39" s="575" t="s">
        <v>1375</v>
      </c>
      <c r="D39" s="575"/>
      <c r="E39" s="575"/>
      <c r="F39" s="575"/>
      <c r="G39" s="575"/>
      <c r="H39" s="226"/>
      <c r="I39" s="226"/>
      <c r="J39" s="226"/>
      <c r="K39" s="226"/>
      <c r="L39" s="226"/>
      <c r="M39" s="226"/>
      <c r="N39" s="7"/>
    </row>
    <row r="40" spans="1:14" ht="18.600000000000001" customHeight="1">
      <c r="A40" s="5"/>
      <c r="C40" s="90" t="s">
        <v>1382</v>
      </c>
      <c r="H40" s="156" t="s">
        <v>612</v>
      </c>
      <c r="I40" s="156" t="s">
        <v>612</v>
      </c>
      <c r="J40" s="156" t="s">
        <v>612</v>
      </c>
      <c r="K40" s="156">
        <v>0.74169358560221499</v>
      </c>
      <c r="L40" s="156">
        <v>0.73602520714202357</v>
      </c>
      <c r="M40" s="156">
        <v>0.73466952994512047</v>
      </c>
      <c r="N40" s="7"/>
    </row>
    <row r="41" spans="1:14" ht="18.600000000000001" customHeight="1">
      <c r="A41" s="5"/>
      <c r="C41" s="90" t="s">
        <v>422</v>
      </c>
      <c r="H41" s="156" t="s">
        <v>612</v>
      </c>
      <c r="I41" s="156" t="s">
        <v>612</v>
      </c>
      <c r="J41" s="156" t="s">
        <v>612</v>
      </c>
      <c r="K41" s="156">
        <v>0.25830641439778496</v>
      </c>
      <c r="L41" s="156">
        <v>0.26397479285797643</v>
      </c>
      <c r="M41" s="156">
        <v>0.26533047005487953</v>
      </c>
      <c r="N41" s="7"/>
    </row>
    <row r="42" spans="1:14" ht="18.600000000000001" customHeight="1">
      <c r="A42" s="5"/>
      <c r="C42" s="7"/>
      <c r="H42" s="156"/>
      <c r="I42" s="156"/>
      <c r="J42" s="156"/>
      <c r="K42" s="156"/>
      <c r="L42" s="156"/>
      <c r="M42" s="156"/>
      <c r="N42" s="7"/>
    </row>
    <row r="43" spans="1:14" ht="18.600000000000001" customHeight="1">
      <c r="A43" s="5"/>
      <c r="C43" s="575" t="s">
        <v>1391</v>
      </c>
      <c r="D43" s="575"/>
      <c r="E43" s="575"/>
      <c r="F43" s="575"/>
      <c r="G43" s="575"/>
      <c r="H43" s="226"/>
      <c r="I43" s="226"/>
      <c r="J43" s="226"/>
      <c r="K43" s="226"/>
      <c r="L43" s="226"/>
      <c r="M43" s="226"/>
      <c r="N43" s="7"/>
    </row>
    <row r="44" spans="1:14" ht="18.600000000000001" customHeight="1">
      <c r="A44" s="5"/>
      <c r="C44" s="90" t="s">
        <v>1202</v>
      </c>
      <c r="H44" s="156" t="s">
        <v>612</v>
      </c>
      <c r="I44" s="156" t="s">
        <v>612</v>
      </c>
      <c r="J44" s="156" t="s">
        <v>612</v>
      </c>
      <c r="K44" s="156">
        <v>0.16589755422242733</v>
      </c>
      <c r="L44" s="156">
        <v>0.14902555724121835</v>
      </c>
      <c r="M44" s="156">
        <v>0.13350035790980672</v>
      </c>
      <c r="N44" s="7"/>
    </row>
    <row r="45" spans="1:14" ht="18.600000000000001" customHeight="1">
      <c r="A45" s="5"/>
      <c r="C45" s="90" t="s">
        <v>1203</v>
      </c>
      <c r="H45" s="156" t="s">
        <v>612</v>
      </c>
      <c r="I45" s="156" t="s">
        <v>612</v>
      </c>
      <c r="J45" s="156" t="s">
        <v>612</v>
      </c>
      <c r="K45" s="156">
        <v>0.63347946469773886</v>
      </c>
      <c r="L45" s="156">
        <v>0.64196522347998597</v>
      </c>
      <c r="M45" s="156">
        <v>0.65079933190169414</v>
      </c>
      <c r="N45" s="7"/>
    </row>
    <row r="46" spans="1:14" ht="18.600000000000001" customHeight="1">
      <c r="A46" s="5"/>
      <c r="C46" s="90" t="s">
        <v>1204</v>
      </c>
      <c r="H46" s="156" t="s">
        <v>612</v>
      </c>
      <c r="I46" s="156" t="s">
        <v>612</v>
      </c>
      <c r="J46" s="156" t="s">
        <v>612</v>
      </c>
      <c r="K46" s="156">
        <v>0.20062298107983387</v>
      </c>
      <c r="L46" s="156">
        <v>0.20900921927879565</v>
      </c>
      <c r="M46" s="156">
        <v>0.21570031018849917</v>
      </c>
      <c r="N46" s="7"/>
    </row>
    <row r="47" spans="1:14" ht="18.600000000000001" customHeight="1">
      <c r="A47" s="5"/>
      <c r="C47" s="90"/>
      <c r="H47" s="156"/>
      <c r="I47" s="156"/>
      <c r="J47" s="156"/>
      <c r="K47" s="156"/>
      <c r="L47" s="156"/>
      <c r="M47" s="156"/>
      <c r="N47" s="7"/>
    </row>
    <row r="48" spans="1:14" ht="18.600000000000001" customHeight="1">
      <c r="A48" s="5"/>
      <c r="C48" s="575" t="s">
        <v>1376</v>
      </c>
      <c r="D48" s="575"/>
      <c r="E48" s="575"/>
      <c r="F48" s="575"/>
      <c r="G48" s="575"/>
      <c r="H48" s="226"/>
      <c r="I48" s="226"/>
      <c r="J48" s="226"/>
      <c r="K48" s="226"/>
      <c r="L48" s="226"/>
      <c r="M48" s="226"/>
      <c r="N48" s="7"/>
    </row>
    <row r="49" spans="1:14" ht="18.600000000000001" customHeight="1">
      <c r="A49" s="5"/>
      <c r="C49" s="7" t="s">
        <v>1392</v>
      </c>
      <c r="H49" s="156" t="s">
        <v>612</v>
      </c>
      <c r="I49" s="156" t="s">
        <v>612</v>
      </c>
      <c r="J49" s="156" t="s">
        <v>612</v>
      </c>
      <c r="K49" s="156">
        <v>1.3844023996308261E-3</v>
      </c>
      <c r="L49" s="156">
        <v>1.5170965106780254E-3</v>
      </c>
      <c r="M49" s="156">
        <v>1.31E-3</v>
      </c>
      <c r="N49" s="7"/>
    </row>
    <row r="50" spans="1:14" ht="18.600000000000001" customHeight="1">
      <c r="A50" s="5"/>
      <c r="C50" s="7" t="s">
        <v>1354</v>
      </c>
      <c r="H50" s="156" t="s">
        <v>612</v>
      </c>
      <c r="I50" s="156" t="s">
        <v>612</v>
      </c>
      <c r="J50" s="156" t="s">
        <v>612</v>
      </c>
      <c r="K50" s="156">
        <v>0.83929395477618829</v>
      </c>
      <c r="L50" s="156">
        <v>0.8375539736258607</v>
      </c>
      <c r="M50" s="156">
        <v>0.84299999999999997</v>
      </c>
      <c r="N50" s="7"/>
    </row>
    <row r="51" spans="1:14" ht="18.600000000000001" customHeight="1">
      <c r="A51" s="5"/>
      <c r="C51" s="7" t="s">
        <v>1355</v>
      </c>
      <c r="H51" s="156" t="s">
        <v>612</v>
      </c>
      <c r="I51" s="156" t="s">
        <v>612</v>
      </c>
      <c r="J51" s="156" t="s">
        <v>612</v>
      </c>
      <c r="K51" s="156">
        <v>4.6146746654360866E-2</v>
      </c>
      <c r="L51" s="156">
        <v>4.1078305519897301E-2</v>
      </c>
      <c r="M51" s="156">
        <v>4.2709999999999998E-2</v>
      </c>
      <c r="N51" s="7"/>
    </row>
    <row r="52" spans="1:14" ht="18.600000000000001" customHeight="1">
      <c r="A52" s="5"/>
      <c r="C52" s="331" t="s">
        <v>1393</v>
      </c>
      <c r="D52" s="334"/>
      <c r="E52" s="334"/>
      <c r="F52" s="334"/>
      <c r="H52" s="156" t="s">
        <v>612</v>
      </c>
      <c r="I52" s="156" t="s">
        <v>612</v>
      </c>
      <c r="J52" s="156" t="s">
        <v>612</v>
      </c>
      <c r="K52" s="156" t="s">
        <v>1358</v>
      </c>
      <c r="L52" s="156">
        <v>4.9013887268059284E-3</v>
      </c>
      <c r="M52" s="454">
        <v>0.11298</v>
      </c>
      <c r="N52" s="7"/>
    </row>
    <row r="53" spans="1:14" ht="18.600000000000001" customHeight="1">
      <c r="A53" s="5"/>
      <c r="C53" s="7" t="s">
        <v>1359</v>
      </c>
      <c r="H53" s="156" t="s">
        <v>612</v>
      </c>
      <c r="I53" s="156" t="s">
        <v>612</v>
      </c>
      <c r="J53" s="156" t="s">
        <v>612</v>
      </c>
      <c r="K53" s="156">
        <v>5.687586525149977E-2</v>
      </c>
      <c r="L53" s="156">
        <v>6.3601353716886452E-2</v>
      </c>
      <c r="M53" s="156"/>
      <c r="N53" s="7"/>
    </row>
    <row r="54" spans="1:14" ht="18.600000000000001" customHeight="1">
      <c r="A54" s="5"/>
      <c r="C54" s="7" t="s">
        <v>1360</v>
      </c>
      <c r="H54" s="156" t="s">
        <v>612</v>
      </c>
      <c r="I54" s="156" t="s">
        <v>612</v>
      </c>
      <c r="J54" s="156" t="s">
        <v>612</v>
      </c>
      <c r="K54" s="156">
        <v>4.3147208121827409E-2</v>
      </c>
      <c r="L54" s="156">
        <v>4.0494806861944219E-2</v>
      </c>
      <c r="M54" s="156"/>
      <c r="N54" s="7"/>
    </row>
    <row r="55" spans="1:14" ht="18.600000000000001" customHeight="1">
      <c r="A55" s="5"/>
      <c r="C55" s="7" t="s">
        <v>1361</v>
      </c>
      <c r="H55" s="156" t="s">
        <v>612</v>
      </c>
      <c r="I55" s="156" t="s">
        <v>612</v>
      </c>
      <c r="J55" s="156" t="s">
        <v>612</v>
      </c>
      <c r="K55" s="156">
        <v>1.1882787263497924E-2</v>
      </c>
      <c r="L55" s="156">
        <v>9.4526782588400041E-3</v>
      </c>
      <c r="M55" s="156"/>
      <c r="N55" s="7"/>
    </row>
    <row r="56" spans="1:14" ht="18.600000000000001" customHeight="1">
      <c r="A56" s="5"/>
      <c r="C56" s="7" t="s">
        <v>1362</v>
      </c>
      <c r="H56" s="156" t="s">
        <v>612</v>
      </c>
      <c r="I56" s="156" t="s">
        <v>612</v>
      </c>
      <c r="J56" s="156" t="s">
        <v>612</v>
      </c>
      <c r="K56" s="156">
        <v>1.2690355329949238E-3</v>
      </c>
      <c r="L56" s="156">
        <v>1.400396779087408E-3</v>
      </c>
      <c r="M56" s="156"/>
      <c r="N56" s="7"/>
    </row>
    <row r="57" spans="1:14" ht="18.600000000000001" customHeight="1">
      <c r="A57" s="5"/>
      <c r="C57" s="7"/>
      <c r="H57" s="156"/>
      <c r="I57" s="156"/>
      <c r="J57" s="156"/>
      <c r="K57" s="156"/>
      <c r="L57" s="156"/>
      <c r="M57" s="156"/>
      <c r="N57" s="7"/>
    </row>
    <row r="58" spans="1:14" ht="49.5" customHeight="1">
      <c r="A58" s="5"/>
      <c r="C58" s="575" t="s">
        <v>1394</v>
      </c>
      <c r="D58" s="575"/>
      <c r="E58" s="575"/>
      <c r="F58" s="575"/>
      <c r="G58" s="575"/>
      <c r="H58" s="226"/>
      <c r="I58" s="226"/>
      <c r="J58" s="226"/>
      <c r="K58" s="226"/>
      <c r="L58" s="226"/>
      <c r="M58" s="226"/>
    </row>
    <row r="59" spans="1:14" ht="18.600000000000001" customHeight="1">
      <c r="A59" s="5"/>
      <c r="C59" s="90" t="s">
        <v>1395</v>
      </c>
      <c r="H59" s="156">
        <v>0.23</v>
      </c>
      <c r="I59" s="156">
        <v>0.24</v>
      </c>
      <c r="J59" s="156">
        <v>0.25</v>
      </c>
      <c r="K59" s="156">
        <v>0.25830641439778496</v>
      </c>
      <c r="L59" s="156">
        <v>0.26400000000000001</v>
      </c>
      <c r="M59" s="156">
        <v>0.27</v>
      </c>
    </row>
    <row r="60" spans="1:14" ht="18.600000000000001" customHeight="1">
      <c r="A60" s="5"/>
      <c r="C60" s="90" t="s">
        <v>1396</v>
      </c>
      <c r="H60" s="156">
        <v>0.3</v>
      </c>
      <c r="I60" s="156">
        <v>0.3</v>
      </c>
      <c r="J60" s="156">
        <v>0.31</v>
      </c>
      <c r="K60" s="156">
        <v>0.33129459734964323</v>
      </c>
      <c r="L60" s="156">
        <v>0.33200000000000002</v>
      </c>
      <c r="M60" s="156">
        <v>0.33</v>
      </c>
    </row>
    <row r="61" spans="1:14" ht="18.600000000000001">
      <c r="A61" s="5"/>
      <c r="C61" s="90" t="s">
        <v>1397</v>
      </c>
      <c r="H61" s="156" t="s">
        <v>612</v>
      </c>
      <c r="I61" s="156" t="s">
        <v>612</v>
      </c>
      <c r="J61" s="156" t="s">
        <v>612</v>
      </c>
      <c r="K61" s="156" t="s">
        <v>612</v>
      </c>
      <c r="L61" s="156">
        <v>0.09</v>
      </c>
      <c r="M61" s="156">
        <v>9.6000000000000002E-2</v>
      </c>
    </row>
    <row r="62" spans="1:14" ht="18.600000000000001">
      <c r="A62" s="5"/>
      <c r="C62" s="90" t="s">
        <v>1398</v>
      </c>
      <c r="H62" s="156">
        <v>0.3</v>
      </c>
      <c r="I62" s="156">
        <v>0.3</v>
      </c>
      <c r="J62" s="156">
        <v>0.3</v>
      </c>
      <c r="K62" s="156">
        <v>0.32987438558164939</v>
      </c>
      <c r="L62" s="156">
        <v>0.33700000000000002</v>
      </c>
      <c r="M62" s="156">
        <v>0.374</v>
      </c>
    </row>
    <row r="63" spans="1:14" ht="18.600000000000001">
      <c r="A63" s="5"/>
      <c r="C63" s="90" t="s">
        <v>1399</v>
      </c>
      <c r="H63" s="156">
        <v>0.13</v>
      </c>
      <c r="I63" s="156">
        <v>0.13</v>
      </c>
      <c r="J63" s="156">
        <v>0.13</v>
      </c>
      <c r="K63" s="156">
        <v>0.15075376884422109</v>
      </c>
      <c r="L63" s="156">
        <v>0.14899999999999999</v>
      </c>
      <c r="M63" s="156">
        <v>0.17699999999999999</v>
      </c>
    </row>
    <row r="64" spans="1:14" ht="18.600000000000001" customHeight="1">
      <c r="A64" s="5"/>
      <c r="C64" s="90" t="s">
        <v>1400</v>
      </c>
      <c r="H64" s="156" t="s">
        <v>612</v>
      </c>
      <c r="I64" s="156" t="s">
        <v>612</v>
      </c>
      <c r="J64" s="156" t="s">
        <v>612</v>
      </c>
      <c r="K64" s="156">
        <v>0.22</v>
      </c>
      <c r="L64" s="156">
        <v>0.31</v>
      </c>
      <c r="M64" s="156">
        <v>0.36</v>
      </c>
    </row>
    <row r="65" spans="1:13" ht="18.600000000000001" customHeight="1">
      <c r="A65" s="5"/>
      <c r="C65" s="7"/>
    </row>
    <row r="66" spans="1:13" ht="18.600000000000001" customHeight="1">
      <c r="A66" s="5"/>
      <c r="C66" s="137" t="s">
        <v>1401</v>
      </c>
    </row>
    <row r="67" spans="1:13" ht="18.600000000000001" customHeight="1">
      <c r="A67" s="5"/>
      <c r="C67" s="164" t="s">
        <v>1402</v>
      </c>
    </row>
    <row r="68" spans="1:13" ht="18.600000000000001" customHeight="1">
      <c r="A68" s="5"/>
      <c r="C68" s="164"/>
    </row>
    <row r="69" spans="1:13" ht="18.600000000000001" customHeight="1">
      <c r="A69" s="5"/>
      <c r="C69" s="164"/>
    </row>
    <row r="70" spans="1:13" ht="18.600000000000001" customHeight="1">
      <c r="A70" s="5"/>
      <c r="C70" s="164"/>
    </row>
    <row r="71" spans="1:13" ht="18.600000000000001" customHeight="1">
      <c r="A71" s="5"/>
      <c r="C71" s="13" t="s">
        <v>1403</v>
      </c>
      <c r="D71" s="10"/>
      <c r="E71" s="10"/>
      <c r="F71" s="10"/>
      <c r="G71" s="10"/>
      <c r="H71" s="10"/>
      <c r="I71" s="10"/>
      <c r="J71" s="10"/>
      <c r="K71" s="10"/>
      <c r="L71" s="10"/>
      <c r="M71" s="10"/>
    </row>
    <row r="72" spans="1:13" ht="18.600000000000001" customHeight="1">
      <c r="A72" s="5"/>
      <c r="C72" s="135"/>
    </row>
    <row r="73" spans="1:13" ht="74.099999999999994" customHeight="1" thickBot="1">
      <c r="A73" s="5"/>
      <c r="C73" s="506" t="s">
        <v>1404</v>
      </c>
      <c r="D73" s="506"/>
      <c r="E73" s="506"/>
      <c r="F73" s="506"/>
      <c r="G73" s="506"/>
      <c r="H73" s="81">
        <v>2019</v>
      </c>
      <c r="I73" s="81">
        <v>2020</v>
      </c>
      <c r="J73" s="81">
        <v>2021</v>
      </c>
      <c r="K73" s="81">
        <v>2022</v>
      </c>
      <c r="L73" s="81">
        <v>2023</v>
      </c>
      <c r="M73" s="81">
        <v>2024</v>
      </c>
    </row>
    <row r="74" spans="1:13" ht="18.600000000000001" customHeight="1">
      <c r="A74" s="5"/>
    </row>
    <row r="75" spans="1:13" ht="18.600000000000001">
      <c r="A75" s="5"/>
      <c r="C75" s="626" t="s">
        <v>1405</v>
      </c>
      <c r="D75" s="626"/>
      <c r="E75" s="626"/>
      <c r="F75" s="626"/>
      <c r="G75" s="626"/>
      <c r="H75" s="259"/>
      <c r="I75" s="259"/>
      <c r="J75" s="259"/>
      <c r="K75" s="259"/>
      <c r="L75" s="259"/>
      <c r="M75" s="260"/>
    </row>
    <row r="76" spans="1:13" ht="18.600000000000001" customHeight="1">
      <c r="A76" s="5"/>
      <c r="C76" s="575" t="s">
        <v>423</v>
      </c>
      <c r="D76" s="575"/>
      <c r="E76" s="575"/>
      <c r="F76" s="575"/>
      <c r="G76" s="575"/>
      <c r="H76" s="226"/>
      <c r="I76" s="226"/>
      <c r="J76" s="226"/>
      <c r="K76" s="226"/>
      <c r="L76" s="226"/>
      <c r="M76" s="166"/>
    </row>
    <row r="77" spans="1:13" ht="18.600000000000001" customHeight="1">
      <c r="A77" s="5"/>
      <c r="C77" s="137" t="s">
        <v>1354</v>
      </c>
      <c r="D77" s="261"/>
      <c r="E77" s="261"/>
      <c r="F77" s="261"/>
      <c r="G77" s="261"/>
      <c r="H77" s="264" t="s">
        <v>612</v>
      </c>
      <c r="I77" s="264" t="s">
        <v>612</v>
      </c>
      <c r="J77" s="264" t="s">
        <v>612</v>
      </c>
      <c r="K77" s="264">
        <v>1.193845336102026</v>
      </c>
      <c r="L77" s="264">
        <v>1.1946511440908978</v>
      </c>
      <c r="M77" s="264">
        <v>1.2</v>
      </c>
    </row>
    <row r="78" spans="1:13" ht="18.600000000000001" customHeight="1">
      <c r="A78" s="5"/>
      <c r="C78" s="137" t="s">
        <v>1355</v>
      </c>
      <c r="D78" s="261"/>
      <c r="E78" s="261"/>
      <c r="F78" s="261"/>
      <c r="G78" s="261"/>
      <c r="H78" s="264" t="s">
        <v>612</v>
      </c>
      <c r="I78" s="264" t="s">
        <v>612</v>
      </c>
      <c r="J78" s="264" t="s">
        <v>612</v>
      </c>
      <c r="K78" s="264">
        <v>0.93815766952819069</v>
      </c>
      <c r="L78" s="264">
        <v>0.94843129513764479</v>
      </c>
      <c r="M78" s="264">
        <v>0.9</v>
      </c>
    </row>
    <row r="79" spans="1:13" ht="18.600000000000001" customHeight="1">
      <c r="A79" s="5"/>
      <c r="C79" s="137" t="s">
        <v>1356</v>
      </c>
      <c r="D79" s="261"/>
      <c r="E79" s="261"/>
      <c r="F79" s="261"/>
      <c r="G79" s="261"/>
      <c r="H79" s="264" t="s">
        <v>612</v>
      </c>
      <c r="I79" s="264" t="s">
        <v>612</v>
      </c>
      <c r="J79" s="264" t="s">
        <v>612</v>
      </c>
      <c r="K79" s="264" t="s">
        <v>612</v>
      </c>
      <c r="L79" s="264" t="s">
        <v>612</v>
      </c>
      <c r="M79" s="264">
        <v>0.9</v>
      </c>
    </row>
    <row r="80" spans="1:13" ht="18.600000000000001" customHeight="1">
      <c r="A80" s="5"/>
      <c r="C80" s="137" t="s">
        <v>1359</v>
      </c>
      <c r="D80" s="261"/>
      <c r="E80" s="261"/>
      <c r="F80" s="261"/>
      <c r="G80" s="261"/>
      <c r="H80" s="264" t="s">
        <v>612</v>
      </c>
      <c r="I80" s="264" t="s">
        <v>612</v>
      </c>
      <c r="J80" s="264" t="s">
        <v>612</v>
      </c>
      <c r="K80" s="264">
        <v>0.91821589329712083</v>
      </c>
      <c r="L80" s="264">
        <v>0.9241532807929177</v>
      </c>
      <c r="M80" s="264" t="s">
        <v>612</v>
      </c>
    </row>
    <row r="81" spans="1:13" ht="18.600000000000001" customHeight="1">
      <c r="A81" s="5"/>
      <c r="C81" s="137" t="s">
        <v>1360</v>
      </c>
      <c r="D81" s="261"/>
      <c r="E81" s="261"/>
      <c r="F81" s="261"/>
      <c r="G81" s="261"/>
      <c r="H81" s="265" t="s">
        <v>612</v>
      </c>
      <c r="I81" s="265" t="s">
        <v>612</v>
      </c>
      <c r="J81" s="265" t="s">
        <v>612</v>
      </c>
      <c r="K81" s="265">
        <v>0.87885547038690426</v>
      </c>
      <c r="L81" s="265">
        <v>0.88866709471335448</v>
      </c>
      <c r="M81" s="264" t="s">
        <v>612</v>
      </c>
    </row>
    <row r="82" spans="1:13" ht="18.600000000000001" customHeight="1">
      <c r="A82" s="5"/>
      <c r="C82" s="137" t="s">
        <v>1361</v>
      </c>
      <c r="D82" s="261"/>
      <c r="E82" s="261"/>
      <c r="F82" s="261"/>
      <c r="G82" s="261"/>
      <c r="H82" s="264" t="s">
        <v>612</v>
      </c>
      <c r="I82" s="264" t="s">
        <v>612</v>
      </c>
      <c r="J82" s="264" t="s">
        <v>612</v>
      </c>
      <c r="K82" s="264">
        <v>0.91261984794077955</v>
      </c>
      <c r="L82" s="264">
        <v>0.9100322903589515</v>
      </c>
      <c r="M82" s="264" t="s">
        <v>612</v>
      </c>
    </row>
    <row r="83" spans="1:13" ht="18.600000000000001" customHeight="1">
      <c r="A83" s="5"/>
      <c r="C83" s="137" t="s">
        <v>1362</v>
      </c>
      <c r="D83" s="261"/>
      <c r="E83" s="261"/>
      <c r="F83" s="261"/>
      <c r="G83" s="261"/>
      <c r="H83" s="264" t="s">
        <v>612</v>
      </c>
      <c r="I83" s="264" t="s">
        <v>612</v>
      </c>
      <c r="J83" s="264" t="s">
        <v>612</v>
      </c>
      <c r="K83" s="264">
        <v>0.67763137608351054</v>
      </c>
      <c r="L83" s="264">
        <v>0.60162217901289827</v>
      </c>
      <c r="M83" s="264" t="s">
        <v>612</v>
      </c>
    </row>
    <row r="84" spans="1:13" ht="18.600000000000001" customHeight="1">
      <c r="A84" s="5"/>
      <c r="C84" s="263"/>
      <c r="D84" s="261"/>
      <c r="E84" s="261"/>
      <c r="F84" s="261"/>
      <c r="G84" s="261"/>
      <c r="H84" s="264"/>
      <c r="I84" s="264"/>
      <c r="J84" s="264"/>
      <c r="K84" s="264"/>
      <c r="L84" s="264"/>
      <c r="M84" s="334"/>
    </row>
    <row r="85" spans="1:13" ht="18.600000000000001" customHeight="1">
      <c r="A85" s="5"/>
      <c r="C85" s="575" t="s">
        <v>425</v>
      </c>
      <c r="D85" s="575"/>
      <c r="E85" s="575"/>
      <c r="F85" s="575"/>
      <c r="G85" s="575"/>
      <c r="H85" s="266"/>
      <c r="I85" s="266"/>
      <c r="J85" s="266"/>
      <c r="K85" s="266"/>
      <c r="L85" s="266"/>
      <c r="M85" s="335"/>
    </row>
    <row r="86" spans="1:13" ht="18.600000000000001" customHeight="1">
      <c r="A86" s="5"/>
      <c r="C86" s="137" t="s">
        <v>1354</v>
      </c>
      <c r="D86" s="261"/>
      <c r="E86" s="261"/>
      <c r="F86" s="261"/>
      <c r="G86" s="261"/>
      <c r="H86" s="264" t="s">
        <v>612</v>
      </c>
      <c r="I86" s="264" t="s">
        <v>612</v>
      </c>
      <c r="J86" s="264" t="s">
        <v>612</v>
      </c>
      <c r="K86" s="264">
        <v>1.0285331535012576</v>
      </c>
      <c r="L86" s="264">
        <v>1.0068250450007632</v>
      </c>
      <c r="M86" s="264">
        <v>1</v>
      </c>
    </row>
    <row r="87" spans="1:13" ht="18.600000000000001" customHeight="1">
      <c r="A87" s="5"/>
      <c r="C87" s="137" t="s">
        <v>1355</v>
      </c>
      <c r="D87" s="261"/>
      <c r="E87" s="261"/>
      <c r="F87" s="261"/>
      <c r="G87" s="261"/>
      <c r="H87" s="264" t="s">
        <v>612</v>
      </c>
      <c r="I87" s="264" t="s">
        <v>612</v>
      </c>
      <c r="J87" s="264" t="s">
        <v>612</v>
      </c>
      <c r="K87" s="264">
        <v>1.0692515943566057</v>
      </c>
      <c r="L87" s="264">
        <v>1.0548115263372535</v>
      </c>
      <c r="M87" s="264">
        <v>1.1000000000000001</v>
      </c>
    </row>
    <row r="88" spans="1:13" ht="18.600000000000001" customHeight="1">
      <c r="A88" s="5"/>
      <c r="C88" s="137" t="s">
        <v>1356</v>
      </c>
      <c r="D88" s="261"/>
      <c r="E88" s="261"/>
      <c r="F88" s="261"/>
      <c r="G88" s="261"/>
      <c r="H88" s="264" t="s">
        <v>612</v>
      </c>
      <c r="I88" s="264" t="s">
        <v>612</v>
      </c>
      <c r="J88" s="264" t="s">
        <v>612</v>
      </c>
      <c r="K88" s="264" t="s">
        <v>612</v>
      </c>
      <c r="L88" s="264" t="s">
        <v>612</v>
      </c>
      <c r="M88" s="264">
        <v>0.9</v>
      </c>
    </row>
    <row r="89" spans="1:13" ht="18.600000000000001" customHeight="1">
      <c r="A89" s="5"/>
      <c r="C89" s="137" t="s">
        <v>1359</v>
      </c>
      <c r="D89" s="261"/>
      <c r="E89" s="261"/>
      <c r="F89" s="261"/>
      <c r="G89" s="261"/>
      <c r="H89" s="268" t="s">
        <v>612</v>
      </c>
      <c r="I89" s="268" t="s">
        <v>612</v>
      </c>
      <c r="J89" s="268" t="s">
        <v>612</v>
      </c>
      <c r="K89" s="264">
        <v>0.85100349519685214</v>
      </c>
      <c r="L89" s="264">
        <v>1.0460693208210046</v>
      </c>
      <c r="M89" s="264" t="s">
        <v>612</v>
      </c>
    </row>
    <row r="90" spans="1:13" ht="18.600000000000001" customHeight="1">
      <c r="A90" s="5"/>
      <c r="C90" s="137" t="s">
        <v>1360</v>
      </c>
      <c r="D90" s="261"/>
      <c r="E90" s="261"/>
      <c r="F90" s="261"/>
      <c r="G90" s="261"/>
      <c r="H90" s="268" t="s">
        <v>612</v>
      </c>
      <c r="I90" s="268" t="s">
        <v>612</v>
      </c>
      <c r="J90" s="268" t="s">
        <v>612</v>
      </c>
      <c r="K90" s="264">
        <v>1.0314132510988885</v>
      </c>
      <c r="L90" s="264">
        <v>0.97469436557711719</v>
      </c>
      <c r="M90" s="264" t="s">
        <v>612</v>
      </c>
    </row>
    <row r="91" spans="1:13" ht="18.600000000000001" customHeight="1">
      <c r="A91" s="5"/>
      <c r="C91" s="137" t="s">
        <v>1361</v>
      </c>
      <c r="D91" s="261"/>
      <c r="E91" s="261"/>
      <c r="F91" s="261"/>
      <c r="G91" s="261"/>
      <c r="H91" s="264" t="s">
        <v>612</v>
      </c>
      <c r="I91" s="264" t="s">
        <v>612</v>
      </c>
      <c r="J91" s="264" t="s">
        <v>612</v>
      </c>
      <c r="K91" s="264">
        <v>0.80977323720224448</v>
      </c>
      <c r="L91" s="264">
        <v>1.2020018966017605</v>
      </c>
      <c r="M91" s="264" t="s">
        <v>612</v>
      </c>
    </row>
    <row r="92" spans="1:13" ht="18.600000000000001">
      <c r="A92" s="5"/>
      <c r="C92" s="137" t="s">
        <v>1362</v>
      </c>
      <c r="D92" s="261"/>
      <c r="E92" s="261"/>
      <c r="F92" s="261"/>
      <c r="G92" s="261"/>
      <c r="H92" s="268" t="s">
        <v>612</v>
      </c>
      <c r="I92" s="268" t="s">
        <v>612</v>
      </c>
      <c r="J92" s="268" t="s">
        <v>612</v>
      </c>
      <c r="K92" s="268" t="s">
        <v>612</v>
      </c>
      <c r="L92" s="268" t="s">
        <v>612</v>
      </c>
      <c r="M92" s="264" t="s">
        <v>612</v>
      </c>
    </row>
    <row r="93" spans="1:13" ht="18.600000000000001" customHeight="1">
      <c r="A93" s="5"/>
      <c r="C93" s="263"/>
      <c r="D93" s="261"/>
      <c r="E93" s="261"/>
      <c r="F93" s="261"/>
      <c r="G93" s="261"/>
      <c r="H93" s="268"/>
      <c r="I93" s="268"/>
      <c r="J93" s="268"/>
      <c r="K93" s="268"/>
      <c r="L93" s="268"/>
      <c r="M93" s="336"/>
    </row>
    <row r="94" spans="1:13" ht="18.600000000000001" customHeight="1">
      <c r="A94" s="5"/>
      <c r="C94" s="575" t="s">
        <v>424</v>
      </c>
      <c r="D94" s="575"/>
      <c r="E94" s="575"/>
      <c r="F94" s="575"/>
      <c r="G94" s="575"/>
      <c r="H94" s="266"/>
      <c r="I94" s="266"/>
      <c r="J94" s="266"/>
      <c r="K94" s="266"/>
      <c r="L94" s="266"/>
      <c r="M94" s="335"/>
    </row>
    <row r="95" spans="1:13" ht="18.600000000000001" customHeight="1">
      <c r="A95" s="5"/>
      <c r="C95" s="137" t="s">
        <v>1354</v>
      </c>
      <c r="D95" s="261"/>
      <c r="E95" s="261"/>
      <c r="F95" s="261"/>
      <c r="G95" s="261"/>
      <c r="H95" s="264" t="s">
        <v>612</v>
      </c>
      <c r="I95" s="264" t="s">
        <v>612</v>
      </c>
      <c r="J95" s="264" t="s">
        <v>612</v>
      </c>
      <c r="K95" s="264">
        <v>0.99109210497110856</v>
      </c>
      <c r="L95" s="264">
        <v>1</v>
      </c>
      <c r="M95" s="264">
        <v>1</v>
      </c>
    </row>
    <row r="96" spans="1:13" ht="18.600000000000001" customHeight="1">
      <c r="A96" s="5"/>
      <c r="C96" s="137" t="s">
        <v>1355</v>
      </c>
      <c r="D96" s="261"/>
      <c r="E96" s="261"/>
      <c r="F96" s="261"/>
      <c r="G96" s="261"/>
      <c r="H96" s="264" t="s">
        <v>612</v>
      </c>
      <c r="I96" s="264" t="s">
        <v>612</v>
      </c>
      <c r="J96" s="264" t="s">
        <v>612</v>
      </c>
      <c r="K96" s="264">
        <v>0.86653969538959263</v>
      </c>
      <c r="L96" s="264">
        <v>0.9</v>
      </c>
      <c r="M96" s="264">
        <v>0.9</v>
      </c>
    </row>
    <row r="97" spans="1:13" ht="18.600000000000001" customHeight="1">
      <c r="A97" s="5"/>
      <c r="C97" s="137" t="s">
        <v>1356</v>
      </c>
      <c r="D97" s="261"/>
      <c r="E97" s="261"/>
      <c r="F97" s="261"/>
      <c r="G97" s="261"/>
      <c r="H97" s="264" t="s">
        <v>612</v>
      </c>
      <c r="I97" s="264" t="s">
        <v>612</v>
      </c>
      <c r="J97" s="264" t="s">
        <v>612</v>
      </c>
      <c r="K97" s="264" t="s">
        <v>612</v>
      </c>
      <c r="L97" s="264" t="s">
        <v>612</v>
      </c>
      <c r="M97" s="264">
        <v>0.9</v>
      </c>
    </row>
    <row r="98" spans="1:13" ht="18.600000000000001" customHeight="1">
      <c r="A98" s="5"/>
      <c r="C98" s="137" t="s">
        <v>1359</v>
      </c>
      <c r="D98" s="261"/>
      <c r="E98" s="261"/>
      <c r="F98" s="261"/>
      <c r="G98" s="261"/>
      <c r="H98" s="264" t="s">
        <v>612</v>
      </c>
      <c r="I98" s="264" t="s">
        <v>612</v>
      </c>
      <c r="J98" s="264" t="s">
        <v>612</v>
      </c>
      <c r="K98" s="264">
        <v>0.87362418193434743</v>
      </c>
      <c r="L98" s="264">
        <v>0.9</v>
      </c>
      <c r="M98" s="264" t="s">
        <v>612</v>
      </c>
    </row>
    <row r="99" spans="1:13" ht="18.600000000000001" customHeight="1">
      <c r="A99" s="5"/>
      <c r="C99" s="137" t="s">
        <v>1360</v>
      </c>
      <c r="D99" s="261"/>
      <c r="E99" s="261"/>
      <c r="F99" s="261"/>
      <c r="G99" s="261"/>
      <c r="H99" s="264" t="s">
        <v>612</v>
      </c>
      <c r="I99" s="264" t="s">
        <v>612</v>
      </c>
      <c r="J99" s="264" t="s">
        <v>612</v>
      </c>
      <c r="K99" s="264">
        <v>0.89851435577107475</v>
      </c>
      <c r="L99" s="264">
        <v>0.9</v>
      </c>
      <c r="M99" s="264" t="s">
        <v>612</v>
      </c>
    </row>
    <row r="100" spans="1:13" ht="18.600000000000001" customHeight="1">
      <c r="A100" s="5"/>
      <c r="C100" s="137" t="s">
        <v>1361</v>
      </c>
      <c r="D100" s="261"/>
      <c r="E100" s="261"/>
      <c r="F100" s="261"/>
      <c r="G100" s="261"/>
      <c r="H100" s="264" t="s">
        <v>612</v>
      </c>
      <c r="I100" s="264" t="s">
        <v>612</v>
      </c>
      <c r="J100" s="264" t="s">
        <v>612</v>
      </c>
      <c r="K100" s="264" t="s">
        <v>612</v>
      </c>
      <c r="L100" s="264" t="s">
        <v>612</v>
      </c>
      <c r="M100" s="264" t="s">
        <v>612</v>
      </c>
    </row>
    <row r="101" spans="1:13" ht="18.600000000000001" customHeight="1">
      <c r="A101" s="5"/>
      <c r="C101" s="137" t="s">
        <v>1362</v>
      </c>
      <c r="D101" s="261"/>
      <c r="E101" s="261"/>
      <c r="F101" s="261"/>
      <c r="G101" s="261"/>
      <c r="H101" s="264" t="s">
        <v>612</v>
      </c>
      <c r="I101" s="264" t="s">
        <v>612</v>
      </c>
      <c r="J101" s="264" t="s">
        <v>612</v>
      </c>
      <c r="K101" s="268" t="s">
        <v>612</v>
      </c>
      <c r="L101" s="268" t="s">
        <v>612</v>
      </c>
      <c r="M101" s="264" t="s">
        <v>612</v>
      </c>
    </row>
    <row r="102" spans="1:13" ht="18.600000000000001" customHeight="1">
      <c r="A102" s="5"/>
      <c r="C102" s="263"/>
      <c r="D102" s="261"/>
      <c r="E102" s="261"/>
      <c r="F102" s="261"/>
      <c r="G102" s="261"/>
      <c r="H102" s="267"/>
      <c r="I102" s="267"/>
      <c r="J102" s="267"/>
      <c r="K102" s="267"/>
      <c r="L102" s="267"/>
      <c r="M102" s="334"/>
    </row>
    <row r="103" spans="1:13" ht="18.600000000000001" customHeight="1">
      <c r="A103" s="5"/>
      <c r="C103" s="575" t="s">
        <v>426</v>
      </c>
      <c r="D103" s="575"/>
      <c r="E103" s="575"/>
      <c r="F103" s="575"/>
      <c r="G103" s="575"/>
      <c r="H103" s="266"/>
      <c r="I103" s="266"/>
      <c r="J103" s="266"/>
      <c r="K103" s="266"/>
      <c r="L103" s="266"/>
      <c r="M103" s="335"/>
    </row>
    <row r="104" spans="1:13" ht="18.600000000000001" customHeight="1">
      <c r="A104" s="5"/>
      <c r="C104" s="137" t="s">
        <v>1354</v>
      </c>
      <c r="D104" s="261"/>
      <c r="E104" s="261"/>
      <c r="F104" s="261"/>
      <c r="G104" s="261"/>
      <c r="H104" s="264" t="s">
        <v>612</v>
      </c>
      <c r="I104" s="264" t="s">
        <v>612</v>
      </c>
      <c r="J104" s="264" t="s">
        <v>612</v>
      </c>
      <c r="K104" s="264">
        <v>1.2346946621003216</v>
      </c>
      <c r="L104" s="264">
        <v>1.2451120939071645</v>
      </c>
      <c r="M104" s="264">
        <v>1.2</v>
      </c>
    </row>
    <row r="105" spans="1:13" ht="18.600000000000001" customHeight="1">
      <c r="A105" s="5"/>
      <c r="C105" s="137" t="s">
        <v>1355</v>
      </c>
      <c r="D105" s="261"/>
      <c r="E105" s="261"/>
      <c r="F105" s="261"/>
      <c r="G105" s="261"/>
      <c r="H105" s="264" t="s">
        <v>612</v>
      </c>
      <c r="I105" s="264" t="s">
        <v>612</v>
      </c>
      <c r="J105" s="264" t="s">
        <v>612</v>
      </c>
      <c r="K105" s="264">
        <v>0.82452966987109122</v>
      </c>
      <c r="L105" s="264">
        <v>0.8831727126070229</v>
      </c>
      <c r="M105" s="264">
        <v>0.9</v>
      </c>
    </row>
    <row r="106" spans="1:13" ht="18.600000000000001" customHeight="1">
      <c r="A106" s="5"/>
      <c r="C106" s="137" t="s">
        <v>1356</v>
      </c>
      <c r="D106" s="261"/>
      <c r="E106" s="261"/>
      <c r="F106" s="261"/>
      <c r="G106" s="261"/>
      <c r="H106" s="264" t="s">
        <v>612</v>
      </c>
      <c r="I106" s="264" t="s">
        <v>612</v>
      </c>
      <c r="J106" s="264" t="s">
        <v>612</v>
      </c>
      <c r="K106" s="264" t="s">
        <v>612</v>
      </c>
      <c r="L106" s="264" t="s">
        <v>612</v>
      </c>
      <c r="M106" s="264">
        <v>0.9</v>
      </c>
    </row>
    <row r="107" spans="1:13" ht="18.600000000000001" customHeight="1">
      <c r="A107" s="5"/>
      <c r="C107" s="137" t="s">
        <v>1359</v>
      </c>
      <c r="D107" s="261"/>
      <c r="E107" s="261"/>
      <c r="F107" s="261"/>
      <c r="G107" s="261"/>
      <c r="H107" s="264" t="s">
        <v>612</v>
      </c>
      <c r="I107" s="264" t="s">
        <v>612</v>
      </c>
      <c r="J107" s="264" t="s">
        <v>612</v>
      </c>
      <c r="K107" s="264">
        <v>0.88292610402416272</v>
      </c>
      <c r="L107" s="264">
        <v>0.86857681973471912</v>
      </c>
      <c r="M107" s="264" t="s">
        <v>612</v>
      </c>
    </row>
    <row r="108" spans="1:13" ht="18.600000000000001" customHeight="1">
      <c r="A108" s="5"/>
      <c r="C108" s="137" t="s">
        <v>1360</v>
      </c>
      <c r="D108" s="261"/>
      <c r="E108" s="261"/>
      <c r="F108" s="261"/>
      <c r="G108" s="261"/>
      <c r="H108" s="264" t="s">
        <v>612</v>
      </c>
      <c r="I108" s="264" t="s">
        <v>612</v>
      </c>
      <c r="J108" s="264" t="s">
        <v>612</v>
      </c>
      <c r="K108" s="264">
        <v>0.79344675242996354</v>
      </c>
      <c r="L108" s="264">
        <v>0.82526440430899395</v>
      </c>
      <c r="M108" s="264" t="s">
        <v>612</v>
      </c>
    </row>
    <row r="109" spans="1:13" ht="18.600000000000001" customHeight="1">
      <c r="A109" s="5"/>
      <c r="C109" s="137" t="s">
        <v>1361</v>
      </c>
      <c r="D109" s="261"/>
      <c r="E109" s="261"/>
      <c r="F109" s="261"/>
      <c r="G109" s="261"/>
      <c r="H109" s="264" t="s">
        <v>612</v>
      </c>
      <c r="I109" s="264" t="s">
        <v>612</v>
      </c>
      <c r="J109" s="264" t="s">
        <v>612</v>
      </c>
      <c r="K109" s="264">
        <v>0.69297557486528427</v>
      </c>
      <c r="L109" s="264">
        <v>0.59708897304799635</v>
      </c>
      <c r="M109" s="264" t="s">
        <v>612</v>
      </c>
    </row>
    <row r="110" spans="1:13" ht="18.600000000000001" customHeight="1">
      <c r="A110" s="5"/>
      <c r="C110" s="137" t="s">
        <v>1362</v>
      </c>
      <c r="D110" s="261"/>
      <c r="E110" s="261"/>
      <c r="F110" s="261"/>
      <c r="G110" s="261"/>
      <c r="H110" s="264" t="s">
        <v>612</v>
      </c>
      <c r="I110" s="264" t="s">
        <v>612</v>
      </c>
      <c r="J110" s="264" t="s">
        <v>612</v>
      </c>
      <c r="K110" s="268" t="s">
        <v>612</v>
      </c>
      <c r="L110" s="268" t="s">
        <v>612</v>
      </c>
      <c r="M110" s="264" t="s">
        <v>612</v>
      </c>
    </row>
    <row r="111" spans="1:13" ht="18.600000000000001" customHeight="1">
      <c r="A111" s="5"/>
      <c r="C111" s="263"/>
      <c r="D111" s="261"/>
      <c r="E111" s="261"/>
      <c r="F111" s="261"/>
      <c r="G111" s="261"/>
      <c r="H111" s="267"/>
      <c r="I111" s="267"/>
      <c r="J111" s="267"/>
      <c r="K111" s="267"/>
      <c r="L111" s="267"/>
      <c r="M111" s="334"/>
    </row>
    <row r="112" spans="1:13" ht="18.600000000000001" customHeight="1">
      <c r="A112" s="5"/>
      <c r="C112" s="627" t="s">
        <v>1406</v>
      </c>
      <c r="D112" s="627"/>
      <c r="E112" s="627"/>
      <c r="F112" s="627"/>
      <c r="G112" s="627"/>
      <c r="H112" s="267"/>
      <c r="I112" s="267"/>
      <c r="J112" s="267"/>
      <c r="K112" s="267"/>
      <c r="L112" s="267"/>
      <c r="M112" s="334"/>
    </row>
    <row r="113" spans="1:13" ht="18.600000000000001" customHeight="1">
      <c r="A113" s="5"/>
      <c r="C113" s="575" t="s">
        <v>423</v>
      </c>
      <c r="D113" s="575"/>
      <c r="E113" s="575"/>
      <c r="F113" s="575"/>
      <c r="G113" s="575"/>
      <c r="H113" s="266"/>
      <c r="I113" s="266"/>
      <c r="J113" s="266"/>
      <c r="K113" s="266"/>
      <c r="L113" s="266"/>
      <c r="M113" s="335"/>
    </row>
    <row r="114" spans="1:13" ht="18.600000000000001" customHeight="1">
      <c r="A114" s="5"/>
      <c r="C114" s="137" t="s">
        <v>1354</v>
      </c>
      <c r="D114" s="261"/>
      <c r="E114" s="261"/>
      <c r="F114" s="261"/>
      <c r="G114" s="261"/>
      <c r="H114" s="264" t="s">
        <v>612</v>
      </c>
      <c r="I114" s="264" t="s">
        <v>612</v>
      </c>
      <c r="J114" s="264" t="s">
        <v>612</v>
      </c>
      <c r="K114" s="264">
        <v>0.96407017327710476</v>
      </c>
      <c r="L114" s="264">
        <v>0.96467584939248741</v>
      </c>
      <c r="M114" s="264">
        <v>1</v>
      </c>
    </row>
    <row r="115" spans="1:13" ht="18.600000000000001" customHeight="1">
      <c r="A115" s="5"/>
      <c r="C115" s="137" t="s">
        <v>1355</v>
      </c>
      <c r="D115" s="261"/>
      <c r="E115" s="261"/>
      <c r="F115" s="261"/>
      <c r="G115" s="261"/>
      <c r="H115" s="264" t="s">
        <v>612</v>
      </c>
      <c r="I115" s="264" t="s">
        <v>612</v>
      </c>
      <c r="J115" s="264" t="s">
        <v>612</v>
      </c>
      <c r="K115" s="264">
        <v>0.73076452041940809</v>
      </c>
      <c r="L115" s="264">
        <v>0.74355760301686491</v>
      </c>
      <c r="M115" s="264">
        <v>0.8</v>
      </c>
    </row>
    <row r="116" spans="1:13" ht="18.600000000000001" customHeight="1">
      <c r="A116" s="5"/>
      <c r="C116" s="137" t="s">
        <v>1356</v>
      </c>
      <c r="D116" s="261"/>
      <c r="E116" s="261"/>
      <c r="F116" s="261"/>
      <c r="G116" s="261"/>
      <c r="H116" s="264" t="s">
        <v>612</v>
      </c>
      <c r="I116" s="264" t="s">
        <v>612</v>
      </c>
      <c r="J116" s="264" t="s">
        <v>612</v>
      </c>
      <c r="K116" s="264" t="s">
        <v>612</v>
      </c>
      <c r="L116" s="264" t="s">
        <v>612</v>
      </c>
      <c r="M116" s="264">
        <v>0.8</v>
      </c>
    </row>
    <row r="117" spans="1:13" ht="18.600000000000001" customHeight="1">
      <c r="A117" s="5"/>
      <c r="C117" s="137" t="s">
        <v>1359</v>
      </c>
      <c r="D117" s="261"/>
      <c r="E117" s="261"/>
      <c r="F117" s="261"/>
      <c r="G117" s="261"/>
      <c r="H117" s="264" t="s">
        <v>612</v>
      </c>
      <c r="I117" s="264" t="s">
        <v>612</v>
      </c>
      <c r="J117" s="264" t="s">
        <v>612</v>
      </c>
      <c r="K117" s="264">
        <v>0.85387631459105484</v>
      </c>
      <c r="L117" s="264">
        <v>0.85595249331350864</v>
      </c>
      <c r="M117" s="264" t="s">
        <v>612</v>
      </c>
    </row>
    <row r="118" spans="1:13" ht="18.600000000000001" customHeight="1">
      <c r="A118" s="5"/>
      <c r="C118" s="137" t="s">
        <v>1360</v>
      </c>
      <c r="D118" s="261"/>
      <c r="E118" s="261"/>
      <c r="F118" s="261"/>
      <c r="G118" s="261"/>
      <c r="H118" s="264" t="s">
        <v>612</v>
      </c>
      <c r="I118" s="264" t="s">
        <v>612</v>
      </c>
      <c r="J118" s="264" t="s">
        <v>612</v>
      </c>
      <c r="K118" s="264">
        <v>0.85469048490078259</v>
      </c>
      <c r="L118" s="264">
        <v>0.85989376375312498</v>
      </c>
      <c r="M118" s="264" t="s">
        <v>612</v>
      </c>
    </row>
    <row r="119" spans="1:13" ht="18.600000000000001" customHeight="1">
      <c r="A119" s="5"/>
      <c r="C119" s="137" t="s">
        <v>1361</v>
      </c>
      <c r="D119" s="261"/>
      <c r="E119" s="261"/>
      <c r="F119" s="261"/>
      <c r="G119" s="261"/>
      <c r="H119" s="264" t="s">
        <v>612</v>
      </c>
      <c r="I119" s="264" t="s">
        <v>612</v>
      </c>
      <c r="J119" s="264" t="s">
        <v>612</v>
      </c>
      <c r="K119" s="264">
        <v>0.89855169073622787</v>
      </c>
      <c r="L119" s="264">
        <v>0.89682108897911861</v>
      </c>
      <c r="M119" s="264" t="s">
        <v>612</v>
      </c>
    </row>
    <row r="120" spans="1:13" ht="18.600000000000001" customHeight="1">
      <c r="A120" s="5"/>
      <c r="C120" s="137" t="s">
        <v>1362</v>
      </c>
      <c r="D120" s="261"/>
      <c r="E120" s="261"/>
      <c r="F120" s="261"/>
      <c r="G120" s="261"/>
      <c r="H120" s="264" t="s">
        <v>612</v>
      </c>
      <c r="I120" s="264" t="s">
        <v>612</v>
      </c>
      <c r="J120" s="264" t="s">
        <v>612</v>
      </c>
      <c r="K120" s="268">
        <v>0.67763137608351054</v>
      </c>
      <c r="L120" s="268">
        <v>0.60162217901289827</v>
      </c>
      <c r="M120" s="264" t="s">
        <v>612</v>
      </c>
    </row>
    <row r="121" spans="1:13" ht="18.600000000000001" customHeight="1">
      <c r="A121" s="5"/>
      <c r="C121" s="263"/>
      <c r="D121" s="261"/>
      <c r="E121" s="261"/>
      <c r="F121" s="261"/>
      <c r="G121" s="261"/>
      <c r="H121" s="267"/>
      <c r="I121" s="267"/>
      <c r="J121" s="267"/>
      <c r="K121" s="267"/>
      <c r="L121" s="267"/>
      <c r="M121" s="334"/>
    </row>
    <row r="122" spans="1:13" ht="18.600000000000001" customHeight="1">
      <c r="A122" s="5"/>
      <c r="C122" s="575" t="s">
        <v>425</v>
      </c>
      <c r="D122" s="575"/>
      <c r="E122" s="575"/>
      <c r="F122" s="575"/>
      <c r="G122" s="575"/>
      <c r="H122" s="266"/>
      <c r="I122" s="266"/>
      <c r="J122" s="266"/>
      <c r="K122" s="266"/>
      <c r="L122" s="266"/>
      <c r="M122" s="335"/>
    </row>
    <row r="123" spans="1:13" ht="18.600000000000001" customHeight="1">
      <c r="A123" s="5"/>
      <c r="C123" s="137" t="s">
        <v>1354</v>
      </c>
      <c r="D123" s="261"/>
      <c r="E123" s="261"/>
      <c r="F123" s="261"/>
      <c r="G123" s="261"/>
      <c r="H123" s="264" t="s">
        <v>612</v>
      </c>
      <c r="I123" s="264" t="s">
        <v>612</v>
      </c>
      <c r="J123" s="264" t="s">
        <v>612</v>
      </c>
      <c r="K123" s="264">
        <v>0.90070355633269539</v>
      </c>
      <c r="L123" s="264">
        <v>0.99322122047454831</v>
      </c>
      <c r="M123" s="264">
        <v>0.9</v>
      </c>
    </row>
    <row r="124" spans="1:13" ht="18.600000000000001" customHeight="1">
      <c r="A124" s="5"/>
      <c r="C124" s="137" t="s">
        <v>1355</v>
      </c>
      <c r="D124" s="261"/>
      <c r="E124" s="261"/>
      <c r="F124" s="261"/>
      <c r="G124" s="261"/>
      <c r="H124" s="264" t="s">
        <v>612</v>
      </c>
      <c r="I124" s="264" t="s">
        <v>612</v>
      </c>
      <c r="J124" s="264" t="s">
        <v>612</v>
      </c>
      <c r="K124" s="264">
        <v>1.0267864628454852</v>
      </c>
      <c r="L124" s="264">
        <v>0.94803666345249171</v>
      </c>
      <c r="M124" s="264">
        <v>0.9</v>
      </c>
    </row>
    <row r="125" spans="1:13" ht="18.600000000000001" customHeight="1">
      <c r="A125" s="5"/>
      <c r="C125" s="137" t="s">
        <v>1356</v>
      </c>
      <c r="D125" s="261"/>
      <c r="E125" s="261"/>
      <c r="F125" s="261"/>
      <c r="G125" s="261"/>
      <c r="H125" s="264" t="s">
        <v>612</v>
      </c>
      <c r="I125" s="264" t="s">
        <v>612</v>
      </c>
      <c r="J125" s="264" t="s">
        <v>612</v>
      </c>
      <c r="K125" s="264" t="s">
        <v>612</v>
      </c>
      <c r="L125" s="264" t="s">
        <v>612</v>
      </c>
      <c r="M125" s="264">
        <v>0.9</v>
      </c>
    </row>
    <row r="126" spans="1:13" ht="18.600000000000001" customHeight="1">
      <c r="A126" s="5"/>
      <c r="C126" s="137" t="s">
        <v>1359</v>
      </c>
      <c r="D126" s="261"/>
      <c r="E126" s="261"/>
      <c r="F126" s="261"/>
      <c r="G126" s="261"/>
      <c r="H126" s="264" t="s">
        <v>612</v>
      </c>
      <c r="I126" s="264" t="s">
        <v>612</v>
      </c>
      <c r="J126" s="264" t="s">
        <v>612</v>
      </c>
      <c r="K126" s="264">
        <v>0.9687554093820322</v>
      </c>
      <c r="L126" s="264">
        <v>0.95595959091425498</v>
      </c>
      <c r="M126" s="264" t="s">
        <v>612</v>
      </c>
    </row>
    <row r="127" spans="1:13" ht="18.600000000000001" customHeight="1">
      <c r="A127" s="5"/>
      <c r="C127" s="137" t="s">
        <v>1360</v>
      </c>
      <c r="D127" s="261"/>
      <c r="E127" s="261"/>
      <c r="F127" s="261"/>
      <c r="G127" s="261"/>
      <c r="H127" s="264" t="s">
        <v>612</v>
      </c>
      <c r="I127" s="264" t="s">
        <v>612</v>
      </c>
      <c r="J127" s="264" t="s">
        <v>612</v>
      </c>
      <c r="K127" s="264">
        <v>1.0552227386310915</v>
      </c>
      <c r="L127" s="264">
        <v>1.0259626353825277</v>
      </c>
      <c r="M127" s="264" t="s">
        <v>612</v>
      </c>
    </row>
    <row r="128" spans="1:13" ht="18.600000000000001" customHeight="1">
      <c r="A128" s="5"/>
      <c r="C128" s="137" t="s">
        <v>1361</v>
      </c>
      <c r="D128" s="261"/>
      <c r="E128" s="261"/>
      <c r="F128" s="261"/>
      <c r="G128" s="261"/>
      <c r="H128" s="264" t="s">
        <v>612</v>
      </c>
      <c r="I128" s="264" t="s">
        <v>612</v>
      </c>
      <c r="J128" s="264" t="s">
        <v>612</v>
      </c>
      <c r="K128" s="264">
        <v>0.67651195246350959</v>
      </c>
      <c r="L128" s="264">
        <v>0.83194544270449988</v>
      </c>
      <c r="M128" s="264" t="s">
        <v>612</v>
      </c>
    </row>
    <row r="129" spans="1:13" ht="18.600000000000001" customHeight="1">
      <c r="A129" s="5"/>
      <c r="C129" s="137" t="s">
        <v>1362</v>
      </c>
      <c r="D129" s="261"/>
      <c r="E129" s="261"/>
      <c r="F129" s="261"/>
      <c r="G129" s="261"/>
      <c r="H129" s="264" t="s">
        <v>612</v>
      </c>
      <c r="I129" s="264" t="s">
        <v>612</v>
      </c>
      <c r="J129" s="264" t="s">
        <v>612</v>
      </c>
      <c r="K129" s="268" t="s">
        <v>612</v>
      </c>
      <c r="L129" s="268" t="s">
        <v>612</v>
      </c>
      <c r="M129" s="264" t="s">
        <v>612</v>
      </c>
    </row>
    <row r="130" spans="1:13" ht="18.600000000000001" customHeight="1">
      <c r="A130" s="5"/>
      <c r="C130" s="263"/>
      <c r="D130" s="261"/>
      <c r="E130" s="261"/>
      <c r="F130" s="261"/>
      <c r="G130" s="261"/>
      <c r="H130" s="267"/>
      <c r="I130" s="267"/>
      <c r="J130" s="267"/>
      <c r="K130" s="267"/>
      <c r="L130" s="267"/>
      <c r="M130" s="337"/>
    </row>
    <row r="131" spans="1:13" ht="18.600000000000001" customHeight="1">
      <c r="A131" s="5"/>
      <c r="C131" s="575" t="s">
        <v>424</v>
      </c>
      <c r="D131" s="575"/>
      <c r="E131" s="575"/>
      <c r="F131" s="575"/>
      <c r="G131" s="575"/>
      <c r="H131" s="266"/>
      <c r="I131" s="266"/>
      <c r="J131" s="266"/>
      <c r="K131" s="266"/>
      <c r="L131" s="266"/>
      <c r="M131" s="335"/>
    </row>
    <row r="132" spans="1:13" ht="18.600000000000001" customHeight="1">
      <c r="A132" s="5"/>
      <c r="C132" s="137" t="s">
        <v>1354</v>
      </c>
      <c r="D132" s="261"/>
      <c r="E132" s="261"/>
      <c r="F132" s="261"/>
      <c r="G132" s="261"/>
      <c r="H132" s="264" t="s">
        <v>612</v>
      </c>
      <c r="I132" s="264" t="s">
        <v>612</v>
      </c>
      <c r="J132" s="264" t="s">
        <v>612</v>
      </c>
      <c r="K132" s="264">
        <v>1</v>
      </c>
      <c r="L132" s="264">
        <v>1</v>
      </c>
      <c r="M132" s="264">
        <v>1</v>
      </c>
    </row>
    <row r="133" spans="1:13" ht="18.600000000000001" customHeight="1">
      <c r="A133" s="5"/>
      <c r="C133" s="137" t="s">
        <v>1355</v>
      </c>
      <c r="D133" s="261"/>
      <c r="E133" s="261"/>
      <c r="F133" s="261"/>
      <c r="G133" s="261"/>
      <c r="H133" s="264" t="s">
        <v>612</v>
      </c>
      <c r="I133" s="264" t="s">
        <v>612</v>
      </c>
      <c r="J133" s="264" t="s">
        <v>612</v>
      </c>
      <c r="K133" s="264">
        <v>0.8</v>
      </c>
      <c r="L133" s="264">
        <v>0.8</v>
      </c>
      <c r="M133" s="264">
        <v>0.8</v>
      </c>
    </row>
    <row r="134" spans="1:13" ht="18.600000000000001" customHeight="1">
      <c r="A134" s="5"/>
      <c r="C134" s="137" t="s">
        <v>1356</v>
      </c>
      <c r="D134" s="261"/>
      <c r="E134" s="261"/>
      <c r="F134" s="261"/>
      <c r="G134" s="261"/>
      <c r="H134" s="264" t="s">
        <v>612</v>
      </c>
      <c r="I134" s="264" t="s">
        <v>612</v>
      </c>
      <c r="J134" s="264" t="s">
        <v>612</v>
      </c>
      <c r="K134" s="264" t="s">
        <v>612</v>
      </c>
      <c r="L134" s="264" t="s">
        <v>612</v>
      </c>
      <c r="M134" s="264">
        <v>0.7</v>
      </c>
    </row>
    <row r="135" spans="1:13" ht="18.600000000000001" customHeight="1">
      <c r="A135" s="5"/>
      <c r="C135" s="137" t="s">
        <v>1359</v>
      </c>
      <c r="D135" s="261"/>
      <c r="E135" s="261"/>
      <c r="F135" s="261"/>
      <c r="G135" s="261"/>
      <c r="H135" s="264" t="s">
        <v>612</v>
      </c>
      <c r="I135" s="264" t="s">
        <v>612</v>
      </c>
      <c r="J135" s="264" t="s">
        <v>612</v>
      </c>
      <c r="K135" s="264">
        <v>0.8</v>
      </c>
      <c r="L135" s="264">
        <v>0.8</v>
      </c>
      <c r="M135" s="264" t="s">
        <v>612</v>
      </c>
    </row>
    <row r="136" spans="1:13" ht="18.600000000000001" customHeight="1">
      <c r="A136" s="5"/>
      <c r="C136" s="137" t="s">
        <v>1360</v>
      </c>
      <c r="D136" s="261"/>
      <c r="E136" s="261"/>
      <c r="F136" s="261"/>
      <c r="G136" s="261"/>
      <c r="H136" s="264" t="s">
        <v>612</v>
      </c>
      <c r="I136" s="264" t="s">
        <v>612</v>
      </c>
      <c r="J136" s="264" t="s">
        <v>612</v>
      </c>
      <c r="K136" s="264">
        <v>0.5</v>
      </c>
      <c r="L136" s="264">
        <v>0.5</v>
      </c>
      <c r="M136" s="264" t="s">
        <v>612</v>
      </c>
    </row>
    <row r="137" spans="1:13" ht="18.600000000000001" customHeight="1">
      <c r="A137" s="5"/>
      <c r="C137" s="137" t="s">
        <v>1361</v>
      </c>
      <c r="D137" s="261"/>
      <c r="E137" s="261"/>
      <c r="F137" s="261"/>
      <c r="G137" s="261"/>
      <c r="H137" s="264" t="s">
        <v>612</v>
      </c>
      <c r="I137" s="264" t="s">
        <v>612</v>
      </c>
      <c r="J137" s="264" t="s">
        <v>612</v>
      </c>
      <c r="K137" s="264" t="s">
        <v>612</v>
      </c>
      <c r="L137" s="264" t="s">
        <v>612</v>
      </c>
      <c r="M137" s="264" t="s">
        <v>612</v>
      </c>
    </row>
    <row r="138" spans="1:13" ht="18.600000000000001" customHeight="1">
      <c r="A138" s="5"/>
      <c r="C138" s="137" t="s">
        <v>1362</v>
      </c>
      <c r="D138" s="261"/>
      <c r="E138" s="261"/>
      <c r="F138" s="261"/>
      <c r="G138" s="261"/>
      <c r="H138" s="264" t="s">
        <v>612</v>
      </c>
      <c r="I138" s="264" t="s">
        <v>612</v>
      </c>
      <c r="J138" s="264" t="s">
        <v>612</v>
      </c>
      <c r="K138" s="268" t="s">
        <v>612</v>
      </c>
      <c r="L138" s="268" t="s">
        <v>612</v>
      </c>
      <c r="M138" s="264" t="s">
        <v>612</v>
      </c>
    </row>
    <row r="139" spans="1:13" ht="18.600000000000001" customHeight="1">
      <c r="A139" s="5"/>
      <c r="C139" s="263"/>
      <c r="D139" s="261"/>
      <c r="E139" s="261"/>
      <c r="F139" s="261"/>
      <c r="G139" s="261"/>
      <c r="H139" s="267"/>
      <c r="I139" s="267"/>
      <c r="J139" s="267"/>
      <c r="K139" s="267"/>
      <c r="L139" s="267"/>
      <c r="M139" s="334"/>
    </row>
    <row r="140" spans="1:13" ht="18.600000000000001" customHeight="1">
      <c r="A140" s="5"/>
      <c r="C140" s="575" t="s">
        <v>426</v>
      </c>
      <c r="D140" s="575"/>
      <c r="E140" s="575"/>
      <c r="F140" s="575"/>
      <c r="G140" s="575"/>
      <c r="H140" s="266"/>
      <c r="I140" s="266"/>
      <c r="J140" s="266"/>
      <c r="K140" s="266"/>
      <c r="L140" s="266"/>
      <c r="M140" s="335"/>
    </row>
    <row r="141" spans="1:13" ht="18.600000000000001" customHeight="1">
      <c r="A141" s="5"/>
      <c r="C141" s="137" t="s">
        <v>1354</v>
      </c>
      <c r="D141" s="261"/>
      <c r="E141" s="261"/>
      <c r="F141" s="261"/>
      <c r="G141" s="261"/>
      <c r="H141" s="264" t="s">
        <v>612</v>
      </c>
      <c r="I141" s="264" t="s">
        <v>612</v>
      </c>
      <c r="J141" s="264" t="s">
        <v>612</v>
      </c>
      <c r="K141" s="264">
        <v>1.079779113999541</v>
      </c>
      <c r="L141" s="264">
        <v>1.1775281176017258</v>
      </c>
      <c r="M141" s="264">
        <v>1.2</v>
      </c>
    </row>
    <row r="142" spans="1:13" ht="18.600000000000001" customHeight="1">
      <c r="A142" s="5"/>
      <c r="C142" s="137" t="s">
        <v>1355</v>
      </c>
      <c r="D142" s="261"/>
      <c r="E142" s="261"/>
      <c r="F142" s="261"/>
      <c r="G142" s="261"/>
      <c r="H142" s="264" t="s">
        <v>612</v>
      </c>
      <c r="I142" s="264" t="s">
        <v>612</v>
      </c>
      <c r="J142" s="264" t="s">
        <v>612</v>
      </c>
      <c r="K142" s="264">
        <v>0.68625738031860584</v>
      </c>
      <c r="L142" s="264">
        <v>0.84544449877640027</v>
      </c>
      <c r="M142" s="264">
        <v>1</v>
      </c>
    </row>
    <row r="143" spans="1:13" ht="18.600000000000001" customHeight="1">
      <c r="A143" s="5"/>
      <c r="C143" s="137" t="s">
        <v>1356</v>
      </c>
      <c r="D143" s="261"/>
      <c r="E143" s="261"/>
      <c r="F143" s="261"/>
      <c r="G143" s="261"/>
      <c r="H143" s="264" t="s">
        <v>612</v>
      </c>
      <c r="I143" s="264" t="s">
        <v>612</v>
      </c>
      <c r="J143" s="264" t="s">
        <v>612</v>
      </c>
      <c r="K143" s="264" t="s">
        <v>612</v>
      </c>
      <c r="L143" s="264" t="s">
        <v>612</v>
      </c>
      <c r="M143" s="264">
        <v>0.7</v>
      </c>
    </row>
    <row r="144" spans="1:13" ht="18.600000000000001" customHeight="1">
      <c r="A144" s="5"/>
      <c r="C144" s="137" t="s">
        <v>1359</v>
      </c>
      <c r="D144" s="261"/>
      <c r="E144" s="261"/>
      <c r="F144" s="261"/>
      <c r="G144" s="261"/>
      <c r="H144" s="264" t="s">
        <v>612</v>
      </c>
      <c r="I144" s="264" t="s">
        <v>612</v>
      </c>
      <c r="J144" s="264" t="s">
        <v>612</v>
      </c>
      <c r="K144" s="264">
        <v>0.85356660258235184</v>
      </c>
      <c r="L144" s="264">
        <v>0.85615584439970538</v>
      </c>
      <c r="M144" s="264" t="s">
        <v>612</v>
      </c>
    </row>
    <row r="145" spans="1:13" ht="18.600000000000001" customHeight="1">
      <c r="A145" s="5"/>
      <c r="C145" s="137" t="s">
        <v>1360</v>
      </c>
      <c r="D145" s="261"/>
      <c r="E145" s="261"/>
      <c r="F145" s="261"/>
      <c r="G145" s="261"/>
      <c r="H145" s="264" t="s">
        <v>612</v>
      </c>
      <c r="I145" s="264" t="s">
        <v>612</v>
      </c>
      <c r="J145" s="264" t="s">
        <v>612</v>
      </c>
      <c r="K145" s="264">
        <v>0.78204171623495067</v>
      </c>
      <c r="L145" s="264">
        <v>0.7910764135448336</v>
      </c>
      <c r="M145" s="264" t="s">
        <v>612</v>
      </c>
    </row>
    <row r="146" spans="1:13" ht="18.600000000000001" customHeight="1">
      <c r="A146" s="5"/>
      <c r="C146" s="137" t="s">
        <v>1361</v>
      </c>
      <c r="D146" s="261"/>
      <c r="E146" s="261"/>
      <c r="F146" s="261"/>
      <c r="G146" s="261"/>
      <c r="H146" s="264" t="s">
        <v>612</v>
      </c>
      <c r="I146" s="264" t="s">
        <v>612</v>
      </c>
      <c r="J146" s="264" t="s">
        <v>612</v>
      </c>
      <c r="K146" s="343">
        <v>0.49267128945931482</v>
      </c>
      <c r="L146" s="343">
        <v>0.41016841589725073</v>
      </c>
      <c r="M146" s="264" t="s">
        <v>612</v>
      </c>
    </row>
    <row r="147" spans="1:13" ht="18.600000000000001" customHeight="1">
      <c r="A147" s="5"/>
      <c r="C147" s="137" t="s">
        <v>1362</v>
      </c>
      <c r="D147" s="261"/>
      <c r="E147" s="261"/>
      <c r="F147" s="261"/>
      <c r="G147" s="261"/>
      <c r="H147" s="264" t="s">
        <v>612</v>
      </c>
      <c r="I147" s="264" t="s">
        <v>612</v>
      </c>
      <c r="J147" s="264" t="s">
        <v>612</v>
      </c>
      <c r="K147" s="268" t="s">
        <v>612</v>
      </c>
      <c r="L147" s="268" t="s">
        <v>612</v>
      </c>
      <c r="M147" s="264" t="s">
        <v>612</v>
      </c>
    </row>
    <row r="148" spans="1:13" ht="18.95" customHeight="1">
      <c r="A148" s="5"/>
      <c r="K148" s="338"/>
    </row>
    <row r="149" spans="1:13" ht="55.5" customHeight="1">
      <c r="A149" s="5"/>
      <c r="C149" s="513" t="s">
        <v>1407</v>
      </c>
      <c r="D149" s="513"/>
      <c r="E149" s="513"/>
      <c r="F149" s="513"/>
      <c r="G149" s="513"/>
      <c r="H149" s="513"/>
      <c r="I149" s="513"/>
      <c r="J149" s="513"/>
      <c r="K149" s="513"/>
      <c r="L149" s="513"/>
      <c r="M149" s="513"/>
    </row>
    <row r="150" spans="1:13" ht="18.600000000000001" customHeight="1">
      <c r="A150" s="5"/>
    </row>
    <row r="151" spans="1:13" ht="18.600000000000001">
      <c r="A151" s="5"/>
      <c r="C151" s="506" t="s">
        <v>1408</v>
      </c>
      <c r="D151" s="506"/>
      <c r="E151" s="506"/>
      <c r="F151" s="506"/>
      <c r="G151" s="506"/>
      <c r="H151" s="506"/>
      <c r="I151" s="506"/>
      <c r="J151" s="506"/>
      <c r="K151" s="506"/>
      <c r="L151" s="506"/>
      <c r="M151" s="506"/>
    </row>
    <row r="152" spans="1:13" ht="18.600000000000001" customHeight="1">
      <c r="A152" s="5"/>
      <c r="C152" s="137" t="s">
        <v>1409</v>
      </c>
    </row>
    <row r="153" spans="1:13" ht="11.1" customHeight="1">
      <c r="A153" s="5"/>
    </row>
    <row r="154" spans="1:13" ht="18.600000000000001" customHeight="1">
      <c r="A154" s="5"/>
    </row>
    <row r="155" spans="1:13" ht="18.600000000000001" customHeight="1">
      <c r="A155" s="5"/>
    </row>
    <row r="156" spans="1:13" ht="18.600000000000001" customHeight="1">
      <c r="A156" s="5"/>
      <c r="L156" s="338"/>
    </row>
    <row r="157" spans="1:13" ht="18.600000000000001" customHeight="1">
      <c r="A157" s="5"/>
    </row>
    <row r="158" spans="1:13" ht="18.600000000000001" customHeight="1">
      <c r="A158" s="5"/>
    </row>
    <row r="159" spans="1:13" ht="18.600000000000001" customHeight="1">
      <c r="A159" s="5"/>
    </row>
    <row r="160" spans="1:13" ht="18.600000000000001" customHeight="1">
      <c r="A160" s="5"/>
    </row>
    <row r="161" spans="1:1" ht="18.600000000000001" customHeight="1">
      <c r="A161" s="5"/>
    </row>
    <row r="162" spans="1:1" ht="73.5" customHeight="1">
      <c r="A162" s="5"/>
    </row>
    <row r="163" spans="1:1" ht="18.600000000000001" customHeight="1">
      <c r="A163" s="5"/>
    </row>
    <row r="164" spans="1:1" ht="18.600000000000001" customHeight="1">
      <c r="A164" s="5"/>
    </row>
    <row r="165" spans="1:1" ht="18.600000000000001" customHeight="1">
      <c r="A165" s="5"/>
    </row>
    <row r="166" spans="1:1" ht="18.600000000000001" customHeight="1">
      <c r="A166" s="5"/>
    </row>
    <row r="167" spans="1:1" ht="18.600000000000001" customHeight="1">
      <c r="A167" s="5"/>
    </row>
    <row r="168" spans="1:1" ht="18.600000000000001" customHeight="1">
      <c r="A168" s="5"/>
    </row>
    <row r="169" spans="1:1" ht="18.600000000000001" customHeight="1">
      <c r="A169" s="5"/>
    </row>
    <row r="170" spans="1:1" ht="18.600000000000001" customHeight="1">
      <c r="A170" s="5"/>
    </row>
    <row r="171" spans="1:1" ht="18.600000000000001" customHeight="1">
      <c r="A171" s="5"/>
    </row>
    <row r="172" spans="1:1" ht="18.600000000000001" customHeight="1">
      <c r="A172" s="5"/>
    </row>
    <row r="173" spans="1:1" ht="18.600000000000001" customHeight="1">
      <c r="A173" s="5"/>
    </row>
    <row r="174" spans="1:1" ht="18.600000000000001" customHeight="1">
      <c r="A174" s="5"/>
    </row>
    <row r="175" spans="1:1" ht="18.600000000000001" customHeight="1">
      <c r="A175" s="5"/>
    </row>
    <row r="176" spans="1:1" ht="18.600000000000001" customHeight="1">
      <c r="A176" s="5"/>
    </row>
    <row r="177" spans="1:1" ht="18.600000000000001" customHeight="1">
      <c r="A177" s="5"/>
    </row>
    <row r="178" spans="1:1" ht="18.600000000000001" customHeight="1">
      <c r="A178" s="5"/>
    </row>
    <row r="179" spans="1:1" ht="18.600000000000001" customHeight="1">
      <c r="A179" s="5"/>
    </row>
    <row r="180" spans="1:1" ht="18.600000000000001" customHeight="1">
      <c r="A180" s="5"/>
    </row>
    <row r="181" spans="1:1" ht="18.600000000000001" customHeight="1">
      <c r="A181" s="5"/>
    </row>
    <row r="182" spans="1:1" ht="18.600000000000001" customHeight="1">
      <c r="A182" s="5"/>
    </row>
    <row r="183" spans="1:1" ht="18.600000000000001" customHeight="1">
      <c r="A183" s="5"/>
    </row>
    <row r="184" spans="1:1" ht="18.600000000000001" customHeight="1">
      <c r="A184" s="5"/>
    </row>
    <row r="185" spans="1:1" ht="18.600000000000001" customHeight="1">
      <c r="A185" s="5"/>
    </row>
    <row r="186" spans="1:1" ht="18.600000000000001" customHeight="1">
      <c r="A186" s="5"/>
    </row>
    <row r="187" spans="1:1" ht="18.600000000000001" customHeight="1">
      <c r="A187" s="5"/>
    </row>
    <row r="188" spans="1:1" ht="18.600000000000001" customHeight="1">
      <c r="A188" s="5"/>
    </row>
    <row r="189" spans="1:1" ht="18.600000000000001" customHeight="1">
      <c r="A189" s="5"/>
    </row>
    <row r="190" spans="1:1" ht="18.600000000000001" customHeight="1">
      <c r="A190" s="5"/>
    </row>
    <row r="191" spans="1:1" ht="18.600000000000001" customHeight="1">
      <c r="A191" s="5"/>
    </row>
    <row r="192" spans="1:1" ht="18.600000000000001" customHeight="1">
      <c r="A192" s="5"/>
    </row>
    <row r="193" spans="1:1" ht="18.600000000000001" customHeight="1">
      <c r="A193" s="5"/>
    </row>
    <row r="194" spans="1:1" ht="18.600000000000001" customHeight="1">
      <c r="A194" s="5"/>
    </row>
    <row r="195" spans="1:1" ht="18.600000000000001" customHeight="1">
      <c r="A195" s="5"/>
    </row>
    <row r="196" spans="1:1" ht="18.600000000000001" customHeight="1">
      <c r="A196" s="5"/>
    </row>
    <row r="197" spans="1:1" ht="18.600000000000001" customHeight="1">
      <c r="A197" s="5"/>
    </row>
    <row r="198" spans="1:1" ht="18.600000000000001" customHeight="1">
      <c r="A198" s="5"/>
    </row>
    <row r="199" spans="1:1" ht="18.600000000000001" customHeight="1">
      <c r="A199" s="5"/>
    </row>
    <row r="200" spans="1:1" ht="18.600000000000001" customHeight="1">
      <c r="A200" s="5"/>
    </row>
    <row r="201" spans="1:1" ht="18.600000000000001" customHeight="1">
      <c r="A201" s="5"/>
    </row>
    <row r="202" spans="1:1" ht="18.600000000000001" customHeight="1">
      <c r="A202" s="5"/>
    </row>
    <row r="203" spans="1:1" ht="18.600000000000001" customHeight="1">
      <c r="A203" s="5"/>
    </row>
    <row r="204" spans="1:1" ht="18.600000000000001" customHeight="1">
      <c r="A204" s="5"/>
    </row>
    <row r="205" spans="1:1" ht="18.600000000000001" customHeight="1">
      <c r="A205" s="5"/>
    </row>
    <row r="206" spans="1:1" ht="18.600000000000001" customHeight="1">
      <c r="A206" s="5"/>
    </row>
    <row r="207" spans="1:1" ht="18.600000000000001" customHeight="1">
      <c r="A207" s="5"/>
    </row>
    <row r="208" spans="1:1" ht="18.600000000000001" customHeight="1">
      <c r="A208" s="5"/>
    </row>
    <row r="209" spans="1:1" ht="18.600000000000001" customHeight="1">
      <c r="A209" s="5"/>
    </row>
    <row r="210" spans="1:1" ht="18.600000000000001" customHeight="1">
      <c r="A210" s="5"/>
    </row>
    <row r="211" spans="1:1" ht="18.600000000000001" customHeight="1">
      <c r="A211" s="5"/>
    </row>
    <row r="212" spans="1:1" ht="18.600000000000001" customHeight="1">
      <c r="A212" s="5"/>
    </row>
    <row r="213" spans="1:1" ht="18.600000000000001" customHeight="1">
      <c r="A213" s="5"/>
    </row>
    <row r="214" spans="1:1" ht="18.600000000000001" customHeight="1">
      <c r="A214" s="5"/>
    </row>
    <row r="215" spans="1:1" ht="18.600000000000001" customHeight="1">
      <c r="A215" s="5"/>
    </row>
    <row r="216" spans="1:1" ht="18.600000000000001" customHeight="1">
      <c r="A216" s="5"/>
    </row>
    <row r="217" spans="1:1" ht="18.600000000000001" customHeight="1">
      <c r="A217" s="5"/>
    </row>
    <row r="218" spans="1:1" ht="18.600000000000001" customHeight="1">
      <c r="A218" s="5"/>
    </row>
    <row r="219" spans="1:1" ht="18.600000000000001" customHeight="1">
      <c r="A219" s="5"/>
    </row>
    <row r="220" spans="1:1" ht="18.600000000000001" customHeight="1">
      <c r="A220" s="5"/>
    </row>
    <row r="221" spans="1:1" ht="18.600000000000001" customHeight="1">
      <c r="A221" s="5"/>
    </row>
    <row r="222" spans="1:1" ht="18.600000000000001" customHeight="1">
      <c r="A222" s="5"/>
    </row>
    <row r="223" spans="1:1" ht="18.600000000000001" customHeight="1">
      <c r="A223" s="5"/>
    </row>
    <row r="224" spans="1:1" ht="18.600000000000001" customHeight="1">
      <c r="A224" s="5"/>
    </row>
    <row r="225" spans="1:1" ht="18.600000000000001" customHeight="1">
      <c r="A225" s="5"/>
    </row>
    <row r="226" spans="1:1" ht="18.600000000000001" customHeight="1">
      <c r="A226" s="5"/>
    </row>
    <row r="227" spans="1:1" ht="18.600000000000001" customHeight="1">
      <c r="A227" s="5"/>
    </row>
    <row r="228" spans="1:1" ht="18.600000000000001" customHeight="1">
      <c r="A228" s="5"/>
    </row>
    <row r="229" spans="1:1" ht="18.600000000000001" customHeight="1">
      <c r="A229" s="5"/>
    </row>
    <row r="230" spans="1:1" ht="18.600000000000001" customHeight="1">
      <c r="A230" s="5"/>
    </row>
    <row r="231" spans="1:1" ht="18.600000000000001" customHeight="1">
      <c r="A231" s="5"/>
    </row>
    <row r="232" spans="1:1" ht="18.600000000000001" customHeight="1">
      <c r="A232" s="5"/>
    </row>
    <row r="233" spans="1:1" ht="18.600000000000001" customHeight="1">
      <c r="A233" s="5"/>
    </row>
    <row r="234" spans="1:1" ht="18.600000000000001" customHeight="1">
      <c r="A234" s="5"/>
    </row>
    <row r="235" spans="1:1" ht="18.600000000000001" customHeight="1">
      <c r="A235" s="5"/>
    </row>
    <row r="236" spans="1:1" ht="18.600000000000001" customHeight="1">
      <c r="A236" s="5"/>
    </row>
    <row r="237" spans="1:1" ht="18.600000000000001" customHeight="1">
      <c r="A237" s="5"/>
    </row>
    <row r="238" spans="1:1" ht="18.600000000000001" customHeight="1">
      <c r="A238" s="5"/>
    </row>
    <row r="239" spans="1:1" ht="18.600000000000001" customHeight="1">
      <c r="A239" s="5"/>
    </row>
    <row r="240" spans="1:1" ht="18.600000000000001" customHeight="1">
      <c r="A240" s="5"/>
    </row>
    <row r="241" spans="1:1" ht="18.600000000000001" customHeight="1">
      <c r="A241" s="5"/>
    </row>
    <row r="242" spans="1:1" ht="18.600000000000001" customHeight="1">
      <c r="A242" s="5"/>
    </row>
    <row r="243" spans="1:1" ht="18.600000000000001" customHeight="1">
      <c r="A243" s="5"/>
    </row>
    <row r="244" spans="1:1" ht="18.600000000000001" customHeight="1">
      <c r="A244" s="5"/>
    </row>
    <row r="245" spans="1:1" ht="18.600000000000001" customHeight="1">
      <c r="A245" s="5"/>
    </row>
    <row r="246" spans="1:1" ht="18.600000000000001" customHeight="1">
      <c r="A246" s="5"/>
    </row>
    <row r="247" spans="1:1" ht="18.600000000000001" customHeight="1">
      <c r="A247" s="5"/>
    </row>
    <row r="248" spans="1:1" ht="18.600000000000001" customHeight="1">
      <c r="A248" s="5"/>
    </row>
    <row r="249" spans="1:1" ht="18.600000000000001" customHeight="1">
      <c r="A249" s="5"/>
    </row>
    <row r="250" spans="1:1" ht="18.600000000000001" customHeight="1">
      <c r="A250" s="5"/>
    </row>
    <row r="251" spans="1:1" ht="18.600000000000001" customHeight="1">
      <c r="A251" s="5"/>
    </row>
    <row r="252" spans="1:1" ht="18.600000000000001" customHeight="1">
      <c r="A252" s="5"/>
    </row>
    <row r="253" spans="1:1" ht="18.600000000000001" customHeight="1">
      <c r="A253" s="5"/>
    </row>
    <row r="254" spans="1:1" ht="18.600000000000001" customHeight="1">
      <c r="A254" s="5"/>
    </row>
    <row r="255" spans="1:1" ht="18.600000000000001" customHeight="1">
      <c r="A255" s="5"/>
    </row>
    <row r="256" spans="1:1" ht="18.600000000000001" customHeight="1">
      <c r="A256" s="5"/>
    </row>
    <row r="257" spans="1:1" ht="18.600000000000001" customHeight="1">
      <c r="A257" s="5"/>
    </row>
    <row r="258" spans="1:1" ht="18.600000000000001" customHeight="1">
      <c r="A258" s="5"/>
    </row>
    <row r="259" spans="1:1" ht="18.600000000000001" customHeight="1">
      <c r="A259" s="5"/>
    </row>
    <row r="260" spans="1:1" ht="18.600000000000001" customHeight="1">
      <c r="A260" s="5"/>
    </row>
    <row r="261" spans="1:1" ht="18.600000000000001" customHeight="1">
      <c r="A261" s="5"/>
    </row>
    <row r="262" spans="1:1" ht="18.600000000000001" customHeight="1">
      <c r="A262" s="5"/>
    </row>
    <row r="263" spans="1:1" ht="18.600000000000001" customHeight="1">
      <c r="A263" s="5"/>
    </row>
    <row r="264" spans="1:1" ht="18.600000000000001" customHeight="1">
      <c r="A264" s="5"/>
    </row>
    <row r="265" spans="1:1" ht="18.600000000000001" customHeight="1">
      <c r="A265" s="5"/>
    </row>
    <row r="266" spans="1:1" ht="18.600000000000001" customHeight="1">
      <c r="A266" s="5"/>
    </row>
    <row r="267" spans="1:1" ht="18.600000000000001" customHeight="1">
      <c r="A267" s="5"/>
    </row>
    <row r="268" spans="1:1" ht="18.600000000000001" customHeight="1">
      <c r="A268" s="5"/>
    </row>
    <row r="269" spans="1:1" ht="18.600000000000001" customHeight="1">
      <c r="A269" s="5"/>
    </row>
    <row r="270" spans="1:1" ht="18.600000000000001" customHeight="1">
      <c r="A270" s="5"/>
    </row>
    <row r="271" spans="1:1" ht="18.600000000000001" customHeight="1">
      <c r="A271" s="5"/>
    </row>
    <row r="272" spans="1:1" ht="18.600000000000001" customHeight="1">
      <c r="A272" s="5"/>
    </row>
    <row r="273" spans="1:1" ht="18.600000000000001" customHeight="1">
      <c r="A273" s="5"/>
    </row>
    <row r="274" spans="1:1" ht="18.600000000000001" customHeight="1">
      <c r="A274" s="5"/>
    </row>
    <row r="275" spans="1:1" ht="18.600000000000001" customHeight="1">
      <c r="A275" s="5"/>
    </row>
    <row r="276" spans="1:1" ht="18.600000000000001" customHeight="1">
      <c r="A276" s="5"/>
    </row>
    <row r="277" spans="1:1" ht="18.600000000000001" customHeight="1">
      <c r="A277" s="5"/>
    </row>
    <row r="278" spans="1:1" ht="18.600000000000001" customHeight="1">
      <c r="A278" s="5"/>
    </row>
    <row r="279" spans="1:1" ht="18.600000000000001" customHeight="1">
      <c r="A279" s="5"/>
    </row>
    <row r="280" spans="1:1" ht="18.600000000000001" customHeight="1">
      <c r="A280" s="5"/>
    </row>
    <row r="281" spans="1:1" ht="18.600000000000001" customHeight="1">
      <c r="A281" s="5"/>
    </row>
    <row r="282" spans="1:1" ht="18.600000000000001" customHeight="1">
      <c r="A282" s="5"/>
    </row>
    <row r="283" spans="1:1" ht="18.600000000000001" customHeight="1">
      <c r="A283" s="5"/>
    </row>
    <row r="284" spans="1:1" ht="18.600000000000001" customHeight="1">
      <c r="A284" s="5"/>
    </row>
    <row r="285" spans="1:1" ht="18.600000000000001" customHeight="1">
      <c r="A285" s="5"/>
    </row>
    <row r="286" spans="1:1" ht="18.600000000000001" customHeight="1">
      <c r="A286" s="5"/>
    </row>
    <row r="287" spans="1:1" ht="18.600000000000001" customHeight="1">
      <c r="A287" s="5"/>
    </row>
    <row r="288" spans="1:1" ht="18.600000000000001" customHeight="1">
      <c r="A288" s="5"/>
    </row>
    <row r="289" spans="1:1" ht="18.600000000000001" customHeight="1">
      <c r="A289" s="5"/>
    </row>
    <row r="290" spans="1:1" ht="18.600000000000001" customHeight="1">
      <c r="A290" s="5"/>
    </row>
    <row r="291" spans="1:1" ht="18.600000000000001" customHeight="1">
      <c r="A291" s="5"/>
    </row>
    <row r="292" spans="1:1" ht="18.600000000000001" customHeight="1">
      <c r="A292" s="5"/>
    </row>
    <row r="293" spans="1:1" ht="18.600000000000001" customHeight="1">
      <c r="A293" s="5"/>
    </row>
    <row r="294" spans="1:1" ht="18.600000000000001" customHeight="1">
      <c r="A294" s="5"/>
    </row>
    <row r="295" spans="1:1" ht="18.600000000000001" customHeight="1">
      <c r="A295" s="5"/>
    </row>
    <row r="296" spans="1:1" ht="18.600000000000001" customHeight="1">
      <c r="A296" s="5"/>
    </row>
    <row r="297" spans="1:1" ht="18.600000000000001" customHeight="1">
      <c r="A297" s="5"/>
    </row>
    <row r="298" spans="1:1" ht="18.600000000000001" customHeight="1">
      <c r="A298" s="5"/>
    </row>
    <row r="299" spans="1:1" ht="18.600000000000001" customHeight="1">
      <c r="A299" s="5"/>
    </row>
    <row r="300" spans="1:1" ht="18.600000000000001" customHeight="1">
      <c r="A300" s="5"/>
    </row>
    <row r="301" spans="1:1" ht="18.600000000000001" customHeight="1">
      <c r="A301" s="5"/>
    </row>
    <row r="302" spans="1:1" ht="18.600000000000001" customHeight="1">
      <c r="A302" s="5"/>
    </row>
    <row r="303" spans="1:1" ht="18.600000000000001" customHeight="1">
      <c r="A303" s="5"/>
    </row>
    <row r="304" spans="1:1" ht="18.600000000000001" customHeight="1">
      <c r="A304" s="5"/>
    </row>
    <row r="305" spans="1:1" ht="18.600000000000001" customHeight="1">
      <c r="A305" s="5"/>
    </row>
    <row r="306" spans="1:1" ht="18.600000000000001" customHeight="1">
      <c r="A306" s="5"/>
    </row>
    <row r="307" spans="1:1" ht="18.600000000000001" customHeight="1">
      <c r="A307" s="5"/>
    </row>
    <row r="308" spans="1:1" ht="18.600000000000001" customHeight="1">
      <c r="A308" s="5"/>
    </row>
    <row r="309" spans="1:1" ht="18.600000000000001" customHeight="1">
      <c r="A309" s="5"/>
    </row>
    <row r="310" spans="1:1" ht="18.600000000000001" customHeight="1">
      <c r="A310" s="5"/>
    </row>
    <row r="311" spans="1:1" ht="18.600000000000001" customHeight="1">
      <c r="A311" s="5"/>
    </row>
    <row r="312" spans="1:1" ht="18.600000000000001" customHeight="1">
      <c r="A312" s="5"/>
    </row>
    <row r="313" spans="1:1" ht="18.600000000000001" customHeight="1">
      <c r="A313" s="5"/>
    </row>
    <row r="314" spans="1:1" ht="18.600000000000001" customHeight="1">
      <c r="A314" s="5"/>
    </row>
    <row r="315" spans="1:1" ht="18.600000000000001" customHeight="1">
      <c r="A315" s="5"/>
    </row>
    <row r="316" spans="1:1" ht="18.600000000000001" customHeight="1">
      <c r="A316" s="5"/>
    </row>
    <row r="317" spans="1:1" ht="18.600000000000001" customHeight="1">
      <c r="A317" s="5"/>
    </row>
    <row r="318" spans="1:1" ht="18.600000000000001" customHeight="1">
      <c r="A318" s="5"/>
    </row>
    <row r="319" spans="1:1" ht="18.600000000000001" customHeight="1">
      <c r="A319" s="5"/>
    </row>
    <row r="320" spans="1:1" ht="18.600000000000001" customHeight="1">
      <c r="A320" s="5"/>
    </row>
    <row r="321" spans="1:1" ht="18.600000000000001" customHeight="1">
      <c r="A321" s="5"/>
    </row>
    <row r="322" spans="1:1" ht="18.600000000000001" customHeight="1">
      <c r="A322" s="5"/>
    </row>
    <row r="323" spans="1:1" ht="18.600000000000001" customHeight="1">
      <c r="A323" s="5"/>
    </row>
    <row r="324" spans="1:1" ht="18.600000000000001" customHeight="1">
      <c r="A324" s="5"/>
    </row>
    <row r="325" spans="1:1" ht="18.600000000000001" customHeight="1">
      <c r="A325" s="5"/>
    </row>
    <row r="326" spans="1:1" ht="18.600000000000001" customHeight="1">
      <c r="A326" s="5"/>
    </row>
    <row r="327" spans="1:1" ht="18.600000000000001" customHeight="1">
      <c r="A327" s="5"/>
    </row>
    <row r="328" spans="1:1" ht="18.600000000000001" customHeight="1">
      <c r="A328" s="5"/>
    </row>
    <row r="329" spans="1:1" ht="18.600000000000001" customHeight="1">
      <c r="A329" s="5"/>
    </row>
    <row r="330" spans="1:1" ht="18.600000000000001" customHeight="1">
      <c r="A330" s="5"/>
    </row>
    <row r="331" spans="1:1" ht="18.600000000000001" customHeight="1">
      <c r="A331" s="5"/>
    </row>
    <row r="332" spans="1:1" ht="18.600000000000001" customHeight="1">
      <c r="A332" s="5"/>
    </row>
    <row r="333" spans="1:1" ht="18.600000000000001" customHeight="1">
      <c r="A333" s="5"/>
    </row>
    <row r="334" spans="1:1" ht="18.600000000000001" customHeight="1">
      <c r="A334" s="5"/>
    </row>
    <row r="335" spans="1:1" ht="18.600000000000001" customHeight="1">
      <c r="A335" s="5"/>
    </row>
    <row r="336" spans="1:1" ht="18.600000000000001" customHeight="1">
      <c r="A336" s="5"/>
    </row>
    <row r="337" spans="1:1" ht="18.600000000000001" customHeight="1">
      <c r="A337" s="5"/>
    </row>
    <row r="338" spans="1:1" ht="18.600000000000001" customHeight="1">
      <c r="A338" s="5"/>
    </row>
    <row r="339" spans="1:1" ht="18.600000000000001" customHeight="1">
      <c r="A339" s="5"/>
    </row>
    <row r="340" spans="1:1" ht="18.600000000000001" customHeight="1">
      <c r="A340" s="5"/>
    </row>
    <row r="341" spans="1:1" ht="18.600000000000001" customHeight="1">
      <c r="A341" s="5"/>
    </row>
    <row r="342" spans="1:1" ht="18.600000000000001" customHeight="1">
      <c r="A342" s="5"/>
    </row>
    <row r="343" spans="1:1" ht="18.600000000000001" customHeight="1">
      <c r="A343" s="5"/>
    </row>
    <row r="344" spans="1:1" ht="18.600000000000001" customHeight="1">
      <c r="A344" s="5"/>
    </row>
    <row r="345" spans="1:1" ht="18.600000000000001" customHeight="1">
      <c r="A345" s="5"/>
    </row>
    <row r="346" spans="1:1" ht="18.600000000000001" customHeight="1">
      <c r="A346" s="5"/>
    </row>
    <row r="347" spans="1:1" ht="18.600000000000001" customHeight="1">
      <c r="A347" s="5"/>
    </row>
    <row r="348" spans="1:1" ht="18.600000000000001" customHeight="1">
      <c r="A348" s="5"/>
    </row>
    <row r="349" spans="1:1" ht="18.600000000000001" customHeight="1">
      <c r="A349" s="5"/>
    </row>
    <row r="350" spans="1:1" ht="18.600000000000001" customHeight="1">
      <c r="A350" s="5"/>
    </row>
    <row r="351" spans="1:1" ht="18.600000000000001" customHeight="1">
      <c r="A351" s="5"/>
    </row>
    <row r="352" spans="1:1" ht="18.600000000000001" customHeight="1">
      <c r="A352" s="5"/>
    </row>
    <row r="353" spans="1:1" ht="18.600000000000001" customHeight="1">
      <c r="A353" s="5"/>
    </row>
    <row r="354" spans="1:1" ht="18.600000000000001" customHeight="1">
      <c r="A354" s="5"/>
    </row>
    <row r="355" spans="1:1" ht="18.600000000000001" customHeight="1">
      <c r="A355" s="5"/>
    </row>
    <row r="356" spans="1:1" ht="18.600000000000001" customHeight="1">
      <c r="A356" s="5"/>
    </row>
    <row r="357" spans="1:1" ht="18.600000000000001" customHeight="1">
      <c r="A357" s="5"/>
    </row>
    <row r="358" spans="1:1" ht="18.600000000000001" customHeight="1">
      <c r="A358" s="5"/>
    </row>
    <row r="359" spans="1:1" ht="18.600000000000001" customHeight="1">
      <c r="A359" s="5"/>
    </row>
    <row r="360" spans="1:1" ht="18.600000000000001" customHeight="1">
      <c r="A360" s="5"/>
    </row>
    <row r="361" spans="1:1" ht="18.600000000000001" customHeight="1">
      <c r="A361" s="5"/>
    </row>
    <row r="362" spans="1:1" ht="18.600000000000001" customHeight="1">
      <c r="A362" s="5"/>
    </row>
    <row r="363" spans="1:1" ht="41.1" customHeight="1">
      <c r="A363" s="5"/>
    </row>
    <row r="364" spans="1:1">
      <c r="A364" s="5"/>
    </row>
    <row r="365" spans="1:1" ht="18.600000000000001" customHeight="1">
      <c r="A365" s="5"/>
    </row>
    <row r="366" spans="1:1" ht="18.600000000000001" customHeight="1">
      <c r="A366" s="5"/>
    </row>
    <row r="367" spans="1:1" ht="18.600000000000001" customHeight="1">
      <c r="A367" s="5"/>
    </row>
    <row r="368" spans="1:1" ht="18.600000000000001" customHeight="1">
      <c r="A368" s="5"/>
    </row>
    <row r="369" spans="1:1" ht="18.600000000000001" customHeight="1">
      <c r="A369" s="5"/>
    </row>
    <row r="370" spans="1:1" ht="18.600000000000001" customHeight="1">
      <c r="A370" s="5"/>
    </row>
    <row r="371" spans="1:1" ht="18.600000000000001" customHeight="1">
      <c r="A371" s="5"/>
    </row>
    <row r="372" spans="1:1" ht="18.600000000000001" customHeight="1">
      <c r="A372" s="5"/>
    </row>
    <row r="373" spans="1:1" ht="18.600000000000001" customHeight="1">
      <c r="A373" s="5"/>
    </row>
    <row r="374" spans="1:1" ht="18.600000000000001" customHeight="1">
      <c r="A374" s="5"/>
    </row>
    <row r="375" spans="1:1" ht="18.600000000000001" customHeight="1">
      <c r="A375" s="5"/>
    </row>
    <row r="376" spans="1:1" ht="18.600000000000001" customHeight="1">
      <c r="A376" s="5"/>
    </row>
    <row r="377" spans="1:1" ht="18.600000000000001" customHeight="1">
      <c r="A377" s="5"/>
    </row>
    <row r="378" spans="1:1" ht="18.600000000000001" customHeight="1">
      <c r="A378" s="5"/>
    </row>
    <row r="379" spans="1:1" ht="18.600000000000001" customHeight="1">
      <c r="A379" s="5"/>
    </row>
    <row r="380" spans="1:1" ht="18.600000000000001" customHeight="1">
      <c r="A380" s="5"/>
    </row>
    <row r="381" spans="1:1" ht="18.600000000000001" customHeight="1">
      <c r="A381" s="5"/>
    </row>
    <row r="382" spans="1:1" ht="18.600000000000001" customHeight="1">
      <c r="A382" s="5"/>
    </row>
    <row r="383" spans="1:1" ht="18.600000000000001" customHeight="1">
      <c r="A383" s="5"/>
    </row>
    <row r="384" spans="1:1" ht="18.600000000000001" customHeight="1">
      <c r="A384" s="5"/>
    </row>
    <row r="385" spans="1:1" ht="18.600000000000001" customHeight="1">
      <c r="A385" s="5"/>
    </row>
    <row r="386" spans="1:1" ht="18.600000000000001" customHeight="1">
      <c r="A386" s="5"/>
    </row>
    <row r="387" spans="1:1" ht="18.600000000000001" customHeight="1">
      <c r="A387" s="5"/>
    </row>
    <row r="388" spans="1:1" ht="18.600000000000001" customHeight="1">
      <c r="A388" s="5"/>
    </row>
    <row r="389" spans="1:1" ht="18.600000000000001" customHeight="1">
      <c r="A389" s="5"/>
    </row>
    <row r="390" spans="1:1" ht="18.600000000000001" customHeight="1">
      <c r="A390" s="5"/>
    </row>
    <row r="391" spans="1:1" ht="18.600000000000001" customHeight="1">
      <c r="A391" s="5"/>
    </row>
    <row r="392" spans="1:1" ht="18.600000000000001" customHeight="1">
      <c r="A392" s="5"/>
    </row>
    <row r="393" spans="1:1" ht="18.600000000000001" customHeight="1">
      <c r="A393" s="5"/>
    </row>
    <row r="394" spans="1:1" ht="18.600000000000001" customHeight="1">
      <c r="A394" s="5"/>
    </row>
    <row r="395" spans="1:1" ht="18.600000000000001" customHeight="1">
      <c r="A395" s="5"/>
    </row>
    <row r="396" spans="1:1" ht="18.600000000000001" customHeight="1">
      <c r="A396" s="5"/>
    </row>
    <row r="397" spans="1:1" ht="18.600000000000001" customHeight="1">
      <c r="A397" s="5"/>
    </row>
    <row r="398" spans="1:1" ht="18.600000000000001" customHeight="1">
      <c r="A398" s="5"/>
    </row>
    <row r="399" spans="1:1" ht="18.600000000000001" customHeight="1">
      <c r="A399" s="5"/>
    </row>
    <row r="400" spans="1:1" ht="18.600000000000001" customHeight="1">
      <c r="A400" s="5"/>
    </row>
    <row r="401" spans="1:1" ht="18.600000000000001" customHeight="1">
      <c r="A401" s="5"/>
    </row>
    <row r="402" spans="1:1" ht="18.600000000000001" customHeight="1">
      <c r="A402" s="5"/>
    </row>
    <row r="403" spans="1:1" ht="18.600000000000001" customHeight="1">
      <c r="A403" s="5"/>
    </row>
    <row r="404" spans="1:1" ht="18.600000000000001" customHeight="1">
      <c r="A404" s="5"/>
    </row>
    <row r="405" spans="1:1" ht="18.600000000000001" customHeight="1">
      <c r="A405" s="5"/>
    </row>
    <row r="406" spans="1:1" ht="18.600000000000001" customHeight="1">
      <c r="A406" s="5"/>
    </row>
    <row r="407" spans="1:1" ht="18.600000000000001" customHeight="1">
      <c r="A407" s="5"/>
    </row>
    <row r="408" spans="1:1" ht="18.600000000000001" customHeight="1">
      <c r="A408" s="5"/>
    </row>
    <row r="409" spans="1:1" ht="18.600000000000001" customHeight="1">
      <c r="A409" s="5"/>
    </row>
    <row r="410" spans="1:1" ht="18.600000000000001" customHeight="1">
      <c r="A410" s="5"/>
    </row>
    <row r="411" spans="1:1" ht="18.600000000000001" customHeight="1">
      <c r="A411" s="5"/>
    </row>
    <row r="412" spans="1:1" ht="18.600000000000001" customHeight="1">
      <c r="A412" s="5"/>
    </row>
    <row r="413" spans="1:1" ht="18.600000000000001" customHeight="1">
      <c r="A413" s="5"/>
    </row>
    <row r="414" spans="1:1" ht="18.600000000000001" customHeight="1">
      <c r="A414" s="5"/>
    </row>
    <row r="415" spans="1:1" ht="18.600000000000001" customHeight="1">
      <c r="A415" s="5"/>
    </row>
    <row r="416" spans="1:1" ht="18.600000000000001" customHeight="1">
      <c r="A416" s="5"/>
    </row>
    <row r="417" spans="1:1" ht="18.600000000000001" customHeight="1">
      <c r="A417" s="5"/>
    </row>
    <row r="418" spans="1:1" ht="18.600000000000001" customHeight="1">
      <c r="A418" s="5"/>
    </row>
    <row r="419" spans="1:1" ht="18.600000000000001" customHeight="1">
      <c r="A419" s="5"/>
    </row>
    <row r="420" spans="1:1" ht="18.600000000000001" customHeight="1">
      <c r="A420" s="5"/>
    </row>
    <row r="421" spans="1:1" ht="18.600000000000001" customHeight="1">
      <c r="A421" s="5"/>
    </row>
    <row r="422" spans="1:1" ht="18.600000000000001" customHeight="1">
      <c r="A422" s="5"/>
    </row>
    <row r="423" spans="1:1" ht="18.600000000000001" customHeight="1">
      <c r="A423" s="5"/>
    </row>
    <row r="424" spans="1:1" ht="18.600000000000001" customHeight="1">
      <c r="A424" s="5"/>
    </row>
    <row r="425" spans="1:1" ht="18.600000000000001" customHeight="1">
      <c r="A425" s="5"/>
    </row>
    <row r="426" spans="1:1" ht="18.600000000000001" customHeight="1">
      <c r="A426" s="5"/>
    </row>
    <row r="427" spans="1:1" ht="18.600000000000001" customHeight="1">
      <c r="A427" s="5"/>
    </row>
    <row r="428" spans="1:1" ht="18.600000000000001" customHeight="1">
      <c r="A428" s="5"/>
    </row>
    <row r="429" spans="1:1" ht="18.600000000000001" customHeight="1">
      <c r="A429" s="5"/>
    </row>
    <row r="430" spans="1:1" ht="18.600000000000001" customHeight="1">
      <c r="A430" s="5"/>
    </row>
    <row r="431" spans="1:1" ht="18.600000000000001" customHeight="1">
      <c r="A431" s="5"/>
    </row>
    <row r="432" spans="1:1" ht="18.600000000000001" customHeight="1">
      <c r="A432" s="5"/>
    </row>
    <row r="433" spans="1:1" ht="18.600000000000001" customHeight="1">
      <c r="A433" s="5"/>
    </row>
    <row r="434" spans="1:1" ht="18.600000000000001" customHeight="1">
      <c r="A434" s="5"/>
    </row>
    <row r="435" spans="1:1" ht="18.600000000000001" customHeight="1">
      <c r="A435" s="5"/>
    </row>
    <row r="436" spans="1:1" ht="18.600000000000001" customHeight="1">
      <c r="A436" s="5"/>
    </row>
    <row r="437" spans="1:1" ht="18.600000000000001" customHeight="1">
      <c r="A437" s="5"/>
    </row>
    <row r="438" spans="1:1" ht="18.600000000000001" customHeight="1">
      <c r="A438" s="5"/>
    </row>
    <row r="439" spans="1:1" ht="18.600000000000001" customHeight="1">
      <c r="A439" s="5"/>
    </row>
    <row r="440" spans="1:1" ht="18.600000000000001" customHeight="1">
      <c r="A440" s="5"/>
    </row>
    <row r="441" spans="1:1" ht="39" customHeight="1"/>
    <row r="442" spans="1:1" ht="18.600000000000001" customHeight="1"/>
    <row r="443" spans="1:1" ht="18.600000000000001" customHeight="1"/>
    <row r="444" spans="1:1" ht="18.600000000000001" customHeight="1"/>
    <row r="445" spans="1:1" ht="18.600000000000001" customHeight="1"/>
    <row r="446" spans="1:1" ht="18.600000000000001" customHeight="1"/>
    <row r="447" spans="1:1" ht="18.600000000000001" customHeight="1"/>
    <row r="448" spans="1:1" ht="18.600000000000001" customHeight="1"/>
    <row r="453" ht="18.600000000000001" customHeight="1"/>
    <row r="454" ht="18.600000000000001" customHeight="1"/>
    <row r="455" ht="39" customHeight="1"/>
    <row r="456" ht="18.600000000000001" customHeight="1"/>
    <row r="457" ht="87" customHeight="1"/>
    <row r="458" ht="18.600000000000001" customHeight="1"/>
    <row r="459" ht="41.45" customHeight="1"/>
    <row r="460" ht="27" customHeight="1"/>
    <row r="464" ht="54.95" customHeight="1"/>
    <row r="480" ht="18.600000000000001" customHeight="1"/>
    <row r="481" spans="14:15" ht="37.5" customHeight="1"/>
    <row r="482" spans="14:15" ht="18.600000000000001" customHeight="1"/>
    <row r="483" spans="14:15" ht="18.600000000000001" customHeight="1"/>
    <row r="484" spans="14:15" ht="18.600000000000001" customHeight="1"/>
    <row r="485" spans="14:15" ht="51.6" customHeight="1">
      <c r="N485" s="7"/>
      <c r="O485" s="7"/>
    </row>
    <row r="486" spans="14:15" ht="18.600000000000001" customHeight="1">
      <c r="N486" s="7"/>
      <c r="O486" s="7"/>
    </row>
    <row r="487" spans="14:15" ht="18.600000000000001" customHeight="1">
      <c r="N487" s="7"/>
      <c r="O487" s="7"/>
    </row>
    <row r="488" spans="14:15" ht="18.600000000000001" customHeight="1">
      <c r="N488" s="7"/>
      <c r="O488" s="7"/>
    </row>
    <row r="489" spans="14:15" ht="81" customHeight="1">
      <c r="N489" s="7"/>
      <c r="O489" s="7"/>
    </row>
    <row r="490" spans="14:15" ht="18.600000000000001" customHeight="1">
      <c r="N490" s="7"/>
      <c r="O490" s="7"/>
    </row>
    <row r="491" spans="14:15" ht="18.600000000000001" customHeight="1">
      <c r="N491" s="7"/>
      <c r="O491" s="7"/>
    </row>
    <row r="492" spans="14:15" ht="18.600000000000001" customHeight="1">
      <c r="N492" s="7"/>
      <c r="O492" s="7"/>
    </row>
    <row r="493" spans="14:15" ht="78" customHeight="1">
      <c r="N493" s="7"/>
      <c r="O493" s="7"/>
    </row>
    <row r="494" spans="14:15" ht="18.600000000000001" customHeight="1">
      <c r="N494" s="7"/>
      <c r="O494" s="7"/>
    </row>
    <row r="495" spans="14:15" ht="18.600000000000001" customHeight="1">
      <c r="N495" s="7"/>
      <c r="O495" s="7"/>
    </row>
    <row r="496" spans="14:15" ht="18.600000000000001" customHeight="1">
      <c r="N496" s="7"/>
      <c r="O496" s="7"/>
    </row>
    <row r="497" spans="14:15" ht="38.1" customHeight="1">
      <c r="N497" s="7"/>
      <c r="O497" s="7"/>
    </row>
    <row r="498" spans="14:15" ht="113.45" customHeight="1">
      <c r="N498" s="7"/>
      <c r="O498" s="7"/>
    </row>
    <row r="499" spans="14:15" ht="18.600000000000001" customHeight="1">
      <c r="N499" s="7"/>
      <c r="O499" s="7"/>
    </row>
    <row r="500" spans="14:15" ht="18.600000000000001" customHeight="1">
      <c r="N500" s="7"/>
      <c r="O500" s="7"/>
    </row>
    <row r="501" spans="14:15" ht="18.600000000000001" customHeight="1">
      <c r="N501" s="7"/>
      <c r="O501" s="7"/>
    </row>
    <row r="502" spans="14:15" ht="18.600000000000001" customHeight="1">
      <c r="N502" s="7"/>
      <c r="O502" s="7"/>
    </row>
    <row r="503" spans="14:15" ht="73.5" customHeight="1">
      <c r="N503" s="7"/>
      <c r="O503" s="7"/>
    </row>
    <row r="504" spans="14:15" ht="18.600000000000001" customHeight="1">
      <c r="N504" s="7"/>
      <c r="O504" s="7"/>
    </row>
    <row r="505" spans="14:15" ht="18.600000000000001" customHeight="1">
      <c r="N505" s="7"/>
      <c r="O505" s="7"/>
    </row>
    <row r="506" spans="14:15" ht="18.600000000000001" customHeight="1">
      <c r="N506" s="7"/>
      <c r="O506" s="7"/>
    </row>
    <row r="507" spans="14:15" ht="18.600000000000001" customHeight="1">
      <c r="N507" s="7"/>
      <c r="O507" s="7"/>
    </row>
    <row r="508" spans="14:15" ht="18.600000000000001" customHeight="1">
      <c r="N508" s="7"/>
      <c r="O508" s="7"/>
    </row>
    <row r="509" spans="14:15" ht="18.600000000000001" customHeight="1">
      <c r="N509" s="7"/>
      <c r="O509" s="7"/>
    </row>
    <row r="510" spans="14:15" ht="18.600000000000001" customHeight="1"/>
    <row r="511" spans="14:15" ht="18.600000000000001" customHeight="1"/>
    <row r="512" spans="14:15"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29" ht="18.600000000000001" customHeight="1"/>
    <row r="530" ht="18.600000000000001" customHeight="1"/>
    <row r="531" ht="18.600000000000001" customHeight="1"/>
    <row r="532" ht="18.600000000000001" customHeight="1"/>
    <row r="533" ht="18.600000000000001" customHeight="1"/>
    <row r="534" ht="18.600000000000001" customHeight="1"/>
    <row r="535" ht="18.600000000000001" customHeight="1"/>
    <row r="536" ht="18.600000000000001" customHeight="1"/>
    <row r="539" ht="18.600000000000001" customHeight="1"/>
    <row r="540" ht="18.600000000000001" customHeight="1"/>
    <row r="541" ht="18.600000000000001" customHeight="1"/>
    <row r="542" ht="18.600000000000001" customHeight="1"/>
    <row r="544" ht="18.600000000000001" customHeight="1"/>
    <row r="548" ht="18.600000000000001" customHeight="1"/>
    <row r="550" ht="18.95" customHeight="1"/>
    <row r="551" ht="282" customHeight="1"/>
    <row r="553" ht="18.600000000000001" customHeight="1"/>
    <row r="554" ht="18.600000000000001" customHeight="1"/>
    <row r="555" ht="18.600000000000001" customHeight="1"/>
    <row r="556" ht="18.600000000000001" customHeight="1"/>
    <row r="557" ht="36" customHeight="1"/>
    <row r="562" ht="18.600000000000001" customHeight="1"/>
    <row r="563" ht="63.95" customHeight="1"/>
    <row r="564" ht="18.600000000000001" customHeight="1"/>
    <row r="565" ht="18.600000000000001" customHeight="1"/>
    <row r="567" ht="42.6" customHeight="1"/>
    <row r="575" ht="18.600000000000001" customHeight="1"/>
    <row r="581" ht="60.6" customHeight="1"/>
    <row r="588" ht="41.1" customHeight="1"/>
    <row r="594" ht="42.95" customHeight="1"/>
    <row r="601" ht="27" customHeight="1"/>
    <row r="606" ht="39.6" customHeight="1"/>
    <row r="620" ht="29.45" customHeight="1"/>
    <row r="621" ht="26.45" customHeight="1"/>
    <row r="623" ht="18.95" customHeight="1"/>
    <row r="626" ht="12.6" customHeight="1"/>
    <row r="630" ht="14.45" customHeight="1"/>
    <row r="633" ht="87.95" customHeight="1"/>
    <row r="638" ht="84.6" customHeight="1"/>
    <row r="639" ht="18.600000000000001" customHeight="1"/>
    <row r="640" ht="18.95" customHeight="1"/>
    <row r="641" ht="18.600000000000001" customHeight="1"/>
    <row r="642" ht="18.600000000000001" customHeight="1"/>
    <row r="643" ht="18.600000000000001" customHeight="1"/>
    <row r="645" ht="18.600000000000001" customHeight="1"/>
    <row r="646" ht="18.600000000000001" customHeight="1"/>
    <row r="648" ht="18.600000000000001" customHeight="1"/>
    <row r="649" ht="18.600000000000001" customHeight="1"/>
    <row r="650" ht="21" customHeight="1"/>
    <row r="651" ht="15.95" customHeight="1"/>
    <row r="652" ht="18.600000000000001" customHeight="1"/>
    <row r="654" ht="18.600000000000001" customHeight="1"/>
    <row r="658" ht="15.95" customHeight="1"/>
    <row r="659" ht="18.600000000000001" customHeight="1"/>
    <row r="661" ht="18.600000000000001" customHeight="1"/>
    <row r="662" ht="18.600000000000001" customHeight="1"/>
    <row r="663" ht="18.600000000000001" customHeight="1"/>
    <row r="664" ht="18.600000000000001" customHeight="1"/>
    <row r="665" ht="14.45" customHeight="1"/>
    <row r="669" ht="14.45" customHeight="1"/>
    <row r="670" ht="14.45" customHeight="1"/>
    <row r="671" ht="14.45" customHeight="1"/>
  </sheetData>
  <mergeCells count="21">
    <mergeCell ref="C149:M149"/>
    <mergeCell ref="C112:G112"/>
    <mergeCell ref="C151:M151"/>
    <mergeCell ref="C76:G76"/>
    <mergeCell ref="C85:G85"/>
    <mergeCell ref="C94:G94"/>
    <mergeCell ref="C103:G103"/>
    <mergeCell ref="C113:G113"/>
    <mergeCell ref="C122:G122"/>
    <mergeCell ref="C131:G131"/>
    <mergeCell ref="C140:G140"/>
    <mergeCell ref="C7:G7"/>
    <mergeCell ref="C9:G9"/>
    <mergeCell ref="C73:G73"/>
    <mergeCell ref="C75:G75"/>
    <mergeCell ref="C48:G48"/>
    <mergeCell ref="C32:G32"/>
    <mergeCell ref="C37:G37"/>
    <mergeCell ref="C58:G58"/>
    <mergeCell ref="C39:G39"/>
    <mergeCell ref="C43:G43"/>
  </mergeCells>
  <hyperlinks>
    <hyperlink ref="A4" location="'ÍNDICE REMISSIVO'!A1" display="Índice" xr:uid="{A1234BFC-892F-4245-8C82-A89CB7C2B17C}"/>
    <hyperlink ref="F1" location="ÍNDICE!A1" display="Índice" xr:uid="{80227213-463A-4121-BBD6-74CA7EC6C2E6}"/>
    <hyperlink ref="G1" location="'TEMAS MATERIAIS'!A1" display="Temas materiais" xr:uid="{9D865D87-4885-4AF1-BF05-281ED93DF0A8}"/>
    <hyperlink ref="H1" location="AMBIENTAL!A1" display="Ambiental" xr:uid="{1C84DA39-C467-4BBB-B6E5-467CECC0DEB3}"/>
    <hyperlink ref="I1" location="ECONÔMICO!A1" display="Econômico " xr:uid="{218EEE56-2E07-4F74-84D3-E21BB67D41BB}"/>
    <hyperlink ref="J1" location="GOVERNANÇA!A1" display="Governança " xr:uid="{EB27F2BD-92BE-4871-861D-AB8F47DF3622}"/>
    <hyperlink ref="L1" location="GRI!A1" display="GRI" xr:uid="{EF494E31-9E00-4888-A389-657F813BB0B9}"/>
    <hyperlink ref="M1" location="SASB!A1" display="SASB" xr:uid="{C0A65E80-D7CF-46D5-ADC0-34075311F814}"/>
    <hyperlink ref="K1" location="SOCIAL!A1" display="Social " xr:uid="{1B3C0E02-DECA-4630-9D93-BAF0F83357DD}"/>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716A3-F99C-4678-9943-54651CB2A3CE}">
  <sheetPr>
    <tabColor rgb="FF0070C0"/>
  </sheetPr>
  <dimension ref="A1:S663"/>
  <sheetViews>
    <sheetView showGridLines="0" zoomScale="52" zoomScaleNormal="80" workbookViewId="0">
      <selection activeCell="I38" sqref="I38"/>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1410</v>
      </c>
      <c r="S3" s="21"/>
    </row>
    <row r="4" spans="1:19" ht="21">
      <c r="A4" s="5" t="s">
        <v>0</v>
      </c>
      <c r="B4" s="6">
        <v>3</v>
      </c>
      <c r="C4" s="4"/>
    </row>
    <row r="5" spans="1:19" ht="21">
      <c r="A5" s="5"/>
      <c r="B5" s="6"/>
      <c r="C5" s="13" t="s">
        <v>1411</v>
      </c>
      <c r="D5" s="10"/>
      <c r="E5" s="10"/>
      <c r="F5" s="10"/>
      <c r="G5" s="10"/>
      <c r="H5" s="10"/>
      <c r="I5" s="10"/>
      <c r="J5" s="10"/>
      <c r="K5" s="10"/>
      <c r="L5" s="10"/>
      <c r="M5" s="10"/>
    </row>
    <row r="6" spans="1:19" ht="18.600000000000001">
      <c r="A6" s="5"/>
      <c r="B6" s="6"/>
      <c r="C6" s="135"/>
    </row>
    <row r="7" spans="1:19" ht="70.5" customHeight="1" thickBot="1">
      <c r="C7" s="506" t="s">
        <v>1412</v>
      </c>
      <c r="D7" s="506"/>
      <c r="E7" s="506"/>
      <c r="F7" s="506"/>
      <c r="G7" s="506"/>
      <c r="H7" s="81">
        <v>2019</v>
      </c>
      <c r="I7" s="81">
        <v>2020</v>
      </c>
      <c r="J7" s="81">
        <v>2021</v>
      </c>
      <c r="K7" s="81">
        <v>2022</v>
      </c>
      <c r="L7" s="81">
        <v>2023</v>
      </c>
      <c r="M7" s="81">
        <v>2024</v>
      </c>
    </row>
    <row r="8" spans="1:19" ht="18.600000000000001">
      <c r="C8" s="194"/>
      <c r="D8" s="194"/>
      <c r="E8" s="194"/>
      <c r="F8" s="194"/>
      <c r="G8" s="194"/>
      <c r="H8" s="194"/>
      <c r="I8" s="194"/>
      <c r="J8" s="194"/>
      <c r="K8" s="194"/>
      <c r="L8" s="194"/>
      <c r="M8" s="194"/>
    </row>
    <row r="9" spans="1:19" ht="18.600000000000001" customHeight="1">
      <c r="C9" s="137" t="s">
        <v>1413</v>
      </c>
      <c r="H9" s="147">
        <v>6</v>
      </c>
      <c r="I9" s="147">
        <v>5</v>
      </c>
      <c r="J9" s="147">
        <v>9</v>
      </c>
      <c r="K9" s="147">
        <v>4</v>
      </c>
      <c r="L9" s="147">
        <v>10</v>
      </c>
      <c r="M9" s="147">
        <v>6</v>
      </c>
    </row>
    <row r="10" spans="1:19" ht="18.600000000000001" customHeight="1"/>
    <row r="11" spans="1:19" ht="18.600000000000001" customHeight="1" thickBot="1">
      <c r="C11" s="506" t="s">
        <v>1414</v>
      </c>
      <c r="D11" s="506"/>
      <c r="E11" s="506"/>
      <c r="F11" s="506"/>
      <c r="G11" s="506"/>
      <c r="H11" s="81">
        <v>2019</v>
      </c>
      <c r="I11" s="81">
        <v>2020</v>
      </c>
      <c r="J11" s="81">
        <v>2021</v>
      </c>
      <c r="K11" s="81">
        <v>2022</v>
      </c>
      <c r="L11" s="81">
        <v>2023</v>
      </c>
      <c r="M11" s="81">
        <v>2024</v>
      </c>
    </row>
    <row r="12" spans="1:19" ht="18.600000000000001" customHeight="1">
      <c r="C12" s="194"/>
      <c r="D12" s="194"/>
      <c r="E12" s="194"/>
      <c r="F12" s="194"/>
      <c r="G12" s="194"/>
      <c r="H12" s="194"/>
      <c r="I12" s="194"/>
      <c r="J12" s="194"/>
      <c r="K12" s="194"/>
      <c r="L12" s="194"/>
      <c r="M12" s="194"/>
    </row>
    <row r="13" spans="1:19" ht="18.600000000000001" customHeight="1">
      <c r="C13" s="137" t="s">
        <v>1415</v>
      </c>
      <c r="H13" s="240">
        <v>1</v>
      </c>
      <c r="I13" s="240">
        <v>1</v>
      </c>
      <c r="J13" s="240">
        <v>1</v>
      </c>
      <c r="K13" s="240">
        <v>1</v>
      </c>
      <c r="L13" s="240">
        <v>1</v>
      </c>
      <c r="M13" s="240">
        <v>1</v>
      </c>
    </row>
    <row r="14" spans="1:19" ht="18.600000000000001" customHeight="1">
      <c r="C14" s="137" t="s">
        <v>1416</v>
      </c>
      <c r="H14" s="147">
        <v>0</v>
      </c>
      <c r="I14" s="147">
        <v>0</v>
      </c>
      <c r="J14" s="147">
        <v>0</v>
      </c>
      <c r="K14" s="147">
        <v>1</v>
      </c>
      <c r="L14" s="147">
        <v>4</v>
      </c>
      <c r="M14" s="147">
        <v>2</v>
      </c>
    </row>
    <row r="15" spans="1:19" ht="18.600000000000001" customHeight="1">
      <c r="C15" s="137" t="s">
        <v>1417</v>
      </c>
      <c r="H15" s="147">
        <v>0</v>
      </c>
      <c r="I15" s="147">
        <v>1</v>
      </c>
      <c r="J15" s="147">
        <v>3</v>
      </c>
      <c r="K15" s="147">
        <v>14</v>
      </c>
      <c r="L15" s="147">
        <v>6</v>
      </c>
      <c r="M15" s="147">
        <v>4</v>
      </c>
    </row>
    <row r="16" spans="1:19" ht="18.600000000000001" customHeight="1">
      <c r="C16" s="137" t="s">
        <v>1418</v>
      </c>
      <c r="H16" s="147">
        <v>0</v>
      </c>
      <c r="I16" s="147">
        <v>4</v>
      </c>
      <c r="J16" s="147">
        <v>8</v>
      </c>
      <c r="K16" s="147">
        <v>14</v>
      </c>
      <c r="L16" s="147">
        <v>6</v>
      </c>
      <c r="M16" s="147">
        <v>4</v>
      </c>
    </row>
    <row r="17" spans="3:3" ht="18.600000000000001" customHeight="1"/>
    <row r="18" spans="3:3" ht="18.600000000000001" customHeight="1">
      <c r="C18" s="7" t="s">
        <v>929</v>
      </c>
    </row>
    <row r="19" spans="3:3" ht="18.600000000000001" customHeight="1"/>
    <row r="20" spans="3:3" ht="18.600000000000001" customHeight="1"/>
    <row r="21" spans="3:3" ht="18.600000000000001" customHeight="1"/>
    <row r="22" spans="3:3" ht="18.600000000000001" customHeight="1"/>
    <row r="23" spans="3:3" ht="18.600000000000001" customHeight="1"/>
    <row r="24" spans="3:3" ht="18.600000000000001" customHeight="1"/>
    <row r="25" spans="3:3" ht="18.600000000000001" customHeight="1"/>
    <row r="26" spans="3:3" ht="18.600000000000001" customHeight="1"/>
    <row r="27" spans="3:3" ht="18.600000000000001" customHeight="1"/>
    <row r="28" spans="3:3" ht="18.600000000000001" customHeight="1"/>
    <row r="29" spans="3:3" ht="18.600000000000001" customHeight="1"/>
    <row r="30" spans="3:3" ht="18.600000000000001" customHeight="1"/>
    <row r="31" spans="3:3" ht="18.600000000000001" customHeight="1"/>
    <row r="32" spans="3:3"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73.5"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41.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39" customHeight="1"/>
    <row r="434" ht="18.600000000000001"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5" ht="18.600000000000001" customHeight="1"/>
    <row r="446" ht="18.600000000000001" customHeight="1"/>
    <row r="447" ht="39" customHeight="1"/>
    <row r="448" ht="18.600000000000001" customHeight="1"/>
    <row r="449" ht="87" customHeight="1"/>
    <row r="450" ht="18.600000000000001" customHeight="1"/>
    <row r="451" ht="41.45" customHeight="1"/>
    <row r="452" ht="27" customHeight="1"/>
    <row r="456" ht="54.95" customHeight="1"/>
    <row r="472" ht="18.600000000000001" customHeight="1"/>
    <row r="473" ht="37.5" customHeight="1"/>
    <row r="474" ht="18.600000000000001" customHeight="1"/>
    <row r="475" ht="18.600000000000001" customHeight="1"/>
    <row r="476" ht="18.600000000000001" customHeight="1"/>
    <row r="477" ht="51.6" customHeight="1"/>
    <row r="478" ht="18.600000000000001" customHeight="1"/>
    <row r="479" ht="18.600000000000001" customHeight="1"/>
    <row r="480" ht="18.600000000000001" customHeight="1"/>
    <row r="481" ht="81" customHeight="1"/>
    <row r="482" ht="18.600000000000001" customHeight="1"/>
    <row r="483" ht="18.600000000000001" customHeight="1"/>
    <row r="484" ht="18.600000000000001" customHeight="1"/>
    <row r="485" ht="78" customHeight="1"/>
    <row r="486" ht="18.600000000000001" customHeight="1"/>
    <row r="487" ht="18.600000000000001" customHeight="1"/>
    <row r="488" ht="18.600000000000001" customHeight="1"/>
    <row r="489" ht="38.1" customHeight="1"/>
    <row r="490" ht="113.45" customHeight="1"/>
    <row r="491" ht="18.600000000000001" customHeight="1"/>
    <row r="492" ht="18.600000000000001" customHeight="1"/>
    <row r="493" ht="18.600000000000001" customHeight="1"/>
    <row r="494" ht="18.600000000000001" customHeight="1"/>
    <row r="495" ht="73.5"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31" ht="18.600000000000001" customHeight="1"/>
    <row r="532" ht="18.600000000000001" customHeight="1"/>
    <row r="533" ht="18.600000000000001" customHeight="1"/>
    <row r="534" ht="18.600000000000001" customHeight="1"/>
    <row r="536" ht="18.600000000000001" customHeight="1"/>
    <row r="540" ht="18.600000000000001" customHeight="1"/>
    <row r="542" ht="18.95" customHeight="1"/>
    <row r="543" ht="282" customHeight="1"/>
    <row r="545" ht="18.600000000000001" customHeight="1"/>
    <row r="546" ht="18.600000000000001" customHeight="1"/>
    <row r="547" ht="18.600000000000001" customHeight="1"/>
    <row r="548" ht="18.600000000000001" customHeight="1"/>
    <row r="549" ht="36" customHeight="1"/>
    <row r="554" ht="18.600000000000001" customHeight="1"/>
    <row r="555" ht="63.95" customHeight="1"/>
    <row r="556" ht="18.600000000000001" customHeight="1"/>
    <row r="557" ht="18.600000000000001" customHeight="1"/>
    <row r="559" ht="42.6" customHeight="1"/>
    <row r="567" ht="18.600000000000001" customHeight="1"/>
    <row r="573" ht="60.6" customHeight="1"/>
    <row r="580" ht="41.1" customHeight="1"/>
    <row r="586" ht="42.95" customHeight="1"/>
    <row r="593" ht="27" customHeight="1"/>
    <row r="598" ht="39.6" customHeight="1"/>
    <row r="612" ht="29.45" customHeight="1"/>
    <row r="613" ht="26.45" customHeight="1"/>
    <row r="615" ht="18.95" customHeight="1"/>
    <row r="618" ht="12.6" customHeight="1"/>
    <row r="622" ht="14.45" customHeight="1"/>
    <row r="625" ht="87.95" customHeight="1"/>
    <row r="630" ht="84.6" customHeight="1"/>
    <row r="631" ht="18.600000000000001" customHeight="1"/>
    <row r="632" ht="18.95" customHeight="1"/>
    <row r="633" ht="18.600000000000001" customHeight="1"/>
    <row r="634" ht="18.600000000000001" customHeight="1"/>
    <row r="635" ht="18.600000000000001" customHeight="1"/>
    <row r="637" ht="18.600000000000001" customHeight="1"/>
    <row r="638" ht="18.600000000000001" customHeight="1"/>
    <row r="640" ht="18.600000000000001" customHeight="1"/>
    <row r="641" ht="18.600000000000001" customHeight="1"/>
    <row r="642" ht="21" customHeight="1"/>
    <row r="643" ht="15.95" customHeight="1"/>
    <row r="644" ht="18.600000000000001" customHeight="1"/>
    <row r="646" ht="18.600000000000001" customHeight="1"/>
    <row r="650" ht="15.95" customHeight="1"/>
    <row r="651" ht="18.600000000000001" customHeight="1"/>
    <row r="653" ht="18.600000000000001" customHeight="1"/>
    <row r="654" ht="18.600000000000001" customHeight="1"/>
    <row r="655" ht="18.600000000000001" customHeight="1"/>
    <row r="656" ht="18.600000000000001" customHeight="1"/>
    <row r="657" ht="14.45" customHeight="1"/>
    <row r="661" ht="14.45" customHeight="1"/>
    <row r="662" ht="14.45" customHeight="1"/>
    <row r="663" ht="14.45" customHeight="1"/>
  </sheetData>
  <mergeCells count="2">
    <mergeCell ref="C7:G7"/>
    <mergeCell ref="C11:G11"/>
  </mergeCells>
  <hyperlinks>
    <hyperlink ref="A4" location="'ÍNDICE REMISSIVO'!A1" display="Índice" xr:uid="{6619889E-AA94-4A1E-AB53-3FE896408DB9}"/>
    <hyperlink ref="F1" location="ÍNDICE!A1" display="Índice" xr:uid="{E370194B-8C91-471D-A687-6F561FD4E159}"/>
    <hyperlink ref="G1" location="'TEMAS MATERIAIS'!A1" display="Temas materiais" xr:uid="{F8CC7985-BC96-40F2-8D59-A51CE114A469}"/>
    <hyperlink ref="H1" location="AMBIENTAL!A1" display="Ambiental" xr:uid="{6082FB42-8975-4C78-9E68-857A6A166D9F}"/>
    <hyperlink ref="I1" location="ECONÔMICO!A1" display="Econômico " xr:uid="{EEBC788B-50C0-4C05-8C4F-E89BD88B3063}"/>
    <hyperlink ref="J1" location="GOVERNANÇA!A1" display="Governança " xr:uid="{B3AFCE9F-1AD0-424E-B5B6-C577DCF569E7}"/>
    <hyperlink ref="L1" location="GRI!A1" display="GRI" xr:uid="{906C0054-819A-4379-8868-217B7EF4E70C}"/>
    <hyperlink ref="M1" location="SASB!A1" display="SASB" xr:uid="{828AA30C-E3D5-45E3-81E9-1BDB8F9605C3}"/>
    <hyperlink ref="K1" location="SOCIAL!A1" display="Social " xr:uid="{17525E4C-8880-4CB6-8844-49EBF029832D}"/>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D622C-C709-4AB6-BCA2-EB2B7B6BB806}">
  <sheetPr>
    <tabColor rgb="FF0070C0"/>
  </sheetPr>
  <dimension ref="A1:S664"/>
  <sheetViews>
    <sheetView showGridLines="0" showRowColHeaders="0" zoomScale="55" zoomScaleNormal="80" workbookViewId="0">
      <selection activeCell="J17" sqref="J17"/>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1419</v>
      </c>
      <c r="S3" s="21"/>
    </row>
    <row r="4" spans="1:19" ht="21">
      <c r="A4" s="5" t="s">
        <v>0</v>
      </c>
      <c r="B4" s="6">
        <v>3</v>
      </c>
      <c r="C4" s="4"/>
    </row>
    <row r="5" spans="1:19" ht="21">
      <c r="A5" s="5"/>
      <c r="B5" s="6"/>
      <c r="C5" s="580" t="s">
        <v>1420</v>
      </c>
      <c r="D5" s="580"/>
      <c r="E5" s="580"/>
      <c r="F5" s="580"/>
      <c r="G5" s="580"/>
      <c r="H5" s="580"/>
      <c r="I5" s="580"/>
      <c r="J5" s="580"/>
      <c r="K5" s="580"/>
      <c r="L5" s="580"/>
      <c r="M5" s="580"/>
    </row>
    <row r="6" spans="1:19" ht="18.600000000000001">
      <c r="A6" s="5"/>
      <c r="B6" s="6"/>
      <c r="C6" s="135"/>
    </row>
    <row r="7" spans="1:19" ht="18.95" thickBot="1">
      <c r="A7" s="5"/>
      <c r="B7" s="6"/>
      <c r="C7" s="506" t="s">
        <v>1421</v>
      </c>
      <c r="D7" s="506"/>
      <c r="E7" s="506"/>
      <c r="F7" s="506"/>
      <c r="G7" s="506"/>
      <c r="H7" s="506"/>
      <c r="I7" s="506"/>
      <c r="J7" s="506"/>
      <c r="K7" s="506"/>
      <c r="L7" s="506"/>
      <c r="M7" s="506"/>
    </row>
    <row r="8" spans="1:19" ht="122.1" customHeight="1">
      <c r="C8" s="556" t="s">
        <v>1422</v>
      </c>
      <c r="D8" s="556"/>
      <c r="E8" s="556"/>
      <c r="F8" s="556"/>
      <c r="G8" s="556"/>
      <c r="H8" s="556"/>
      <c r="I8" s="556"/>
      <c r="J8" s="556"/>
      <c r="K8" s="556"/>
      <c r="L8" s="556"/>
      <c r="M8" s="556"/>
    </row>
    <row r="9" spans="1:19" ht="104.45" customHeight="1">
      <c r="C9" s="556"/>
      <c r="D9" s="556"/>
      <c r="E9" s="556"/>
      <c r="F9" s="556"/>
      <c r="G9" s="556"/>
      <c r="H9" s="556"/>
      <c r="I9" s="556"/>
      <c r="J9" s="556"/>
      <c r="K9" s="556"/>
      <c r="L9" s="556"/>
      <c r="M9" s="556"/>
    </row>
    <row r="10" spans="1:19" ht="18.600000000000001" customHeight="1"/>
    <row r="11" spans="1:19" ht="18.600000000000001" customHeight="1">
      <c r="C11" s="506" t="s">
        <v>1423</v>
      </c>
      <c r="D11" s="506"/>
      <c r="E11" s="506"/>
      <c r="F11" s="506"/>
      <c r="G11" s="506"/>
      <c r="H11" s="506"/>
      <c r="I11" s="506"/>
      <c r="J11" s="506"/>
      <c r="K11" s="506"/>
      <c r="L11" s="506"/>
      <c r="M11" s="506"/>
    </row>
    <row r="12" spans="1:19" ht="18.600000000000001" customHeight="1">
      <c r="C12" s="241" t="s">
        <v>434</v>
      </c>
      <c r="D12" s="7"/>
      <c r="E12" s="7"/>
      <c r="F12" s="7"/>
      <c r="G12" s="7"/>
      <c r="H12" s="121"/>
      <c r="I12" s="242"/>
      <c r="J12" s="7"/>
      <c r="K12" s="7"/>
      <c r="L12" s="7"/>
      <c r="M12" s="7"/>
      <c r="N12" s="7"/>
      <c r="O12" s="242"/>
      <c r="P12" s="242"/>
    </row>
    <row r="13" spans="1:19" ht="18.600000000000001" customHeight="1">
      <c r="C13" s="628" t="s">
        <v>1424</v>
      </c>
      <c r="D13" s="628"/>
      <c r="E13" s="628"/>
      <c r="F13" s="628"/>
      <c r="G13" s="628"/>
      <c r="H13" s="628"/>
      <c r="I13" s="628"/>
      <c r="J13" s="628"/>
      <c r="K13" s="628"/>
      <c r="L13" s="628"/>
      <c r="M13" s="628"/>
      <c r="N13" s="628"/>
      <c r="O13" s="628"/>
      <c r="P13" s="628"/>
    </row>
    <row r="14" spans="1:19" ht="18.600000000000001" customHeight="1"/>
    <row r="15" spans="1:19" ht="18.600000000000001" customHeight="1"/>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0" ht="18.600000000000001" customHeight="1"/>
    <row r="31"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73.5"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41.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39"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1" ht="18.600000000000001" customHeight="1"/>
    <row r="446" ht="18.600000000000001" customHeight="1"/>
    <row r="447" ht="18.600000000000001" customHeight="1"/>
    <row r="448" ht="39" customHeight="1"/>
    <row r="449" ht="18.600000000000001" customHeight="1"/>
    <row r="450" ht="87" customHeight="1"/>
    <row r="451" ht="18.600000000000001" customHeight="1"/>
    <row r="452" ht="41.45" customHeight="1"/>
    <row r="453" ht="27" customHeight="1"/>
    <row r="457" ht="54.95" customHeight="1"/>
    <row r="473" ht="18.600000000000001" customHeight="1"/>
    <row r="474" ht="37.5" customHeight="1"/>
    <row r="475" ht="18.600000000000001" customHeight="1"/>
    <row r="476" ht="18.600000000000001" customHeight="1"/>
    <row r="477" ht="18.600000000000001" customHeight="1"/>
    <row r="478" ht="51.6" customHeight="1"/>
    <row r="479" ht="18.600000000000001" customHeight="1"/>
    <row r="480" ht="18.600000000000001" customHeight="1"/>
    <row r="481" ht="18.600000000000001" customHeight="1"/>
    <row r="482" ht="81" customHeight="1"/>
    <row r="483" ht="18.600000000000001" customHeight="1"/>
    <row r="484" ht="18.600000000000001" customHeight="1"/>
    <row r="485" ht="18.600000000000001" customHeight="1"/>
    <row r="486" ht="78" customHeight="1"/>
    <row r="487" ht="18.600000000000001" customHeight="1"/>
    <row r="488" ht="18.600000000000001" customHeight="1"/>
    <row r="489" ht="18.600000000000001" customHeight="1"/>
    <row r="490" ht="38.1" customHeight="1"/>
    <row r="491" ht="113.45" customHeight="1"/>
    <row r="492" ht="18.600000000000001" customHeight="1"/>
    <row r="493" ht="18.600000000000001" customHeight="1"/>
    <row r="494" ht="18.600000000000001" customHeight="1"/>
    <row r="495" ht="18.600000000000001" customHeight="1"/>
    <row r="496" ht="73.5"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29" ht="18.600000000000001" customHeight="1"/>
    <row r="532" ht="18.600000000000001" customHeight="1"/>
    <row r="533" ht="18.600000000000001" customHeight="1"/>
    <row r="534" ht="18.600000000000001" customHeight="1"/>
    <row r="535" ht="18.600000000000001" customHeight="1"/>
    <row r="537" ht="18.600000000000001" customHeight="1"/>
    <row r="541" ht="18.600000000000001" customHeight="1"/>
    <row r="543" ht="18.95" customHeight="1"/>
    <row r="544" ht="282" customHeight="1"/>
    <row r="546" ht="18.600000000000001" customHeight="1"/>
    <row r="547" ht="18.600000000000001" customHeight="1"/>
    <row r="548" ht="18.600000000000001" customHeight="1"/>
    <row r="549" ht="18.600000000000001" customHeight="1"/>
    <row r="550" ht="36" customHeight="1"/>
    <row r="555" ht="18.600000000000001" customHeight="1"/>
    <row r="556" ht="63.95" customHeight="1"/>
    <row r="557" ht="18.600000000000001" customHeight="1"/>
    <row r="558" ht="18.600000000000001" customHeight="1"/>
    <row r="560" ht="42.6" customHeight="1"/>
    <row r="568" ht="18.600000000000001" customHeight="1"/>
    <row r="574" ht="60.6" customHeight="1"/>
    <row r="581" ht="41.1" customHeight="1"/>
    <row r="587" ht="42.95" customHeight="1"/>
    <row r="594" ht="27" customHeight="1"/>
    <row r="599" ht="39.6" customHeight="1"/>
    <row r="613" ht="29.45" customHeight="1"/>
    <row r="614" ht="26.45" customHeight="1"/>
    <row r="616" ht="18.95" customHeight="1"/>
    <row r="619" ht="12.6" customHeight="1"/>
    <row r="623" ht="14.45" customHeight="1"/>
    <row r="626" ht="87.95" customHeight="1"/>
    <row r="631" ht="84.6" customHeight="1"/>
    <row r="632" ht="18.600000000000001" customHeight="1"/>
    <row r="633" ht="18.95" customHeight="1"/>
    <row r="634" ht="18.600000000000001" customHeight="1"/>
    <row r="635" ht="18.600000000000001" customHeight="1"/>
    <row r="636" ht="18.600000000000001" customHeight="1"/>
    <row r="638" ht="18.600000000000001" customHeight="1"/>
    <row r="639" ht="18.600000000000001" customHeight="1"/>
    <row r="641" ht="18.600000000000001" customHeight="1"/>
    <row r="642" ht="18.600000000000001" customHeight="1"/>
    <row r="643" ht="21" customHeight="1"/>
    <row r="644" ht="15.95" customHeight="1"/>
    <row r="645" ht="18.600000000000001" customHeight="1"/>
    <row r="647" ht="18.600000000000001" customHeight="1"/>
    <row r="651" ht="15.95" customHeight="1"/>
    <row r="652" ht="18.600000000000001" customHeight="1"/>
    <row r="654" ht="18.600000000000001" customHeight="1"/>
    <row r="655" ht="18.600000000000001" customHeight="1"/>
    <row r="656" ht="18.600000000000001" customHeight="1"/>
    <row r="657" ht="18.600000000000001" customHeight="1"/>
    <row r="658" ht="14.45" customHeight="1"/>
    <row r="662" ht="14.45" customHeight="1"/>
    <row r="663" ht="14.45" customHeight="1"/>
    <row r="664" ht="14.45" customHeight="1"/>
  </sheetData>
  <mergeCells count="5">
    <mergeCell ref="C8:M9"/>
    <mergeCell ref="C5:M5"/>
    <mergeCell ref="C7:M7"/>
    <mergeCell ref="C11:M11"/>
    <mergeCell ref="C13:P13"/>
  </mergeCells>
  <hyperlinks>
    <hyperlink ref="A4" location="'ÍNDICE REMISSIVO'!A1" display="Índice" xr:uid="{B67C70B6-BF85-44F2-BBB6-C93D2AB99933}"/>
    <hyperlink ref="F1" location="ÍNDICE!A1" display="Índice" xr:uid="{71996450-F229-4B4C-A604-EE1F33C61E72}"/>
    <hyperlink ref="G1" location="'TEMAS MATERIAIS'!A1" display="Temas materiais" xr:uid="{95C2FDDE-35A3-4515-9D1F-E62256C7CFED}"/>
    <hyperlink ref="H1" location="AMBIENTAL!A1" display="Ambiental" xr:uid="{1D1BAEB1-A5B7-49DA-8DC4-A38A96624F66}"/>
    <hyperlink ref="I1" location="ECONÔMICO!A1" display="Econômico " xr:uid="{C4483A29-944C-4E3C-ABE2-B186146C930E}"/>
    <hyperlink ref="J1" location="GOVERNANÇA!A1" display="Governança " xr:uid="{2B830B9B-D8C8-450A-97FE-90562942ABB5}"/>
    <hyperlink ref="L1" location="GRI!A1" display="GRI" xr:uid="{690B5AE9-9F72-4B87-A918-7ECCC17D6FE2}"/>
    <hyperlink ref="M1" location="SASB!A1" display="SASB" xr:uid="{222DA57F-3588-4B1C-8B04-EC28517A80FD}"/>
    <hyperlink ref="K1" location="SOCIAL!A1" display="Social " xr:uid="{BB8749BE-3415-4601-9F6C-5E7F90DA21CA}"/>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E41E1-5A00-4326-8F82-13F00D8BEB77}">
  <sheetPr>
    <tabColor rgb="FF0070C0"/>
  </sheetPr>
  <dimension ref="A1:S665"/>
  <sheetViews>
    <sheetView showGridLines="0" showRowColHeaders="0" zoomScale="68" zoomScaleNormal="80" workbookViewId="0">
      <selection activeCell="F25" sqref="F25"/>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1425</v>
      </c>
      <c r="S3" s="21"/>
    </row>
    <row r="4" spans="1:19" ht="21">
      <c r="A4" s="5" t="s">
        <v>0</v>
      </c>
      <c r="B4" s="6">
        <v>3</v>
      </c>
      <c r="C4" s="4"/>
    </row>
    <row r="5" spans="1:19" ht="21">
      <c r="A5" s="5"/>
      <c r="B5" s="6"/>
      <c r="C5" s="580" t="s">
        <v>1426</v>
      </c>
      <c r="D5" s="580"/>
      <c r="E5" s="580"/>
      <c r="F5" s="580"/>
      <c r="G5" s="580"/>
      <c r="H5" s="580"/>
      <c r="I5" s="580"/>
      <c r="J5" s="580"/>
      <c r="K5" s="580"/>
      <c r="L5" s="580"/>
      <c r="M5" s="580"/>
    </row>
    <row r="6" spans="1:19" ht="18.600000000000001">
      <c r="A6" s="5"/>
      <c r="B6" s="6"/>
      <c r="C6" s="135"/>
    </row>
    <row r="7" spans="1:19" ht="18.95" thickBot="1">
      <c r="A7" s="5"/>
      <c r="B7" s="6"/>
      <c r="C7" s="506" t="s">
        <v>1427</v>
      </c>
      <c r="D7" s="506"/>
      <c r="E7" s="506"/>
      <c r="F7" s="506"/>
      <c r="G7" s="506"/>
      <c r="H7" s="506"/>
      <c r="I7" s="506"/>
      <c r="J7" s="506"/>
      <c r="K7" s="506"/>
      <c r="L7" s="506"/>
      <c r="M7" s="506"/>
    </row>
    <row r="8" spans="1:19" ht="18.600000000000001">
      <c r="C8" s="90" t="s">
        <v>1428</v>
      </c>
      <c r="D8" s="194"/>
      <c r="E8" s="194"/>
      <c r="F8" s="194"/>
      <c r="G8" s="194"/>
      <c r="H8" s="194"/>
      <c r="I8" s="194"/>
      <c r="J8" s="194"/>
      <c r="K8" s="194"/>
      <c r="L8" s="194"/>
      <c r="M8" s="194"/>
    </row>
    <row r="9" spans="1:19" ht="18.600000000000001">
      <c r="C9" s="90" t="s">
        <v>1429</v>
      </c>
      <c r="D9" s="194"/>
      <c r="E9" s="194"/>
      <c r="F9" s="194"/>
      <c r="G9" s="194"/>
      <c r="H9" s="194"/>
      <c r="I9" s="194"/>
      <c r="J9" s="194"/>
      <c r="K9" s="194"/>
      <c r="L9" s="194"/>
      <c r="M9" s="194"/>
    </row>
    <row r="10" spans="1:19" ht="18.600000000000001">
      <c r="C10" s="90"/>
      <c r="D10" s="194"/>
      <c r="E10" s="194"/>
      <c r="F10" s="194"/>
      <c r="G10" s="194"/>
      <c r="H10" s="194"/>
      <c r="I10" s="194"/>
      <c r="J10" s="194"/>
      <c r="K10" s="194"/>
      <c r="L10" s="194"/>
      <c r="M10" s="194"/>
    </row>
    <row r="11" spans="1:19" ht="18.600000000000001" customHeight="1">
      <c r="C11" s="7" t="s">
        <v>1430</v>
      </c>
    </row>
    <row r="12" spans="1:19" ht="18.600000000000001" customHeight="1"/>
    <row r="13" spans="1:19" ht="18.600000000000001" customHeight="1" thickBot="1">
      <c r="C13" s="506" t="s">
        <v>1431</v>
      </c>
      <c r="D13" s="506"/>
      <c r="E13" s="506"/>
      <c r="F13" s="506"/>
      <c r="G13" s="506"/>
      <c r="H13" s="506"/>
      <c r="I13" s="506"/>
      <c r="J13" s="506"/>
      <c r="K13" s="506"/>
      <c r="L13" s="506"/>
      <c r="M13" s="506"/>
    </row>
    <row r="14" spans="1:19" ht="18.600000000000001" customHeight="1">
      <c r="C14" s="90" t="s">
        <v>1432</v>
      </c>
      <c r="D14" s="7"/>
      <c r="E14" s="7"/>
      <c r="F14" s="7"/>
      <c r="G14" s="7"/>
      <c r="H14" s="121"/>
      <c r="I14" s="242"/>
      <c r="J14" s="7"/>
      <c r="K14" s="7"/>
      <c r="L14" s="7"/>
      <c r="M14" s="7"/>
      <c r="N14" s="7"/>
      <c r="O14" s="242"/>
      <c r="P14" s="242"/>
    </row>
    <row r="15" spans="1:19" ht="18.600000000000001" customHeight="1">
      <c r="C15" s="90" t="s">
        <v>1433</v>
      </c>
      <c r="D15" s="243"/>
      <c r="E15" s="243"/>
      <c r="F15" s="243"/>
      <c r="G15" s="243"/>
      <c r="H15" s="243"/>
      <c r="I15" s="243"/>
      <c r="J15" s="243"/>
      <c r="K15" s="243"/>
      <c r="L15" s="243"/>
      <c r="M15" s="243"/>
      <c r="N15" s="243"/>
      <c r="O15" s="243"/>
      <c r="P15" s="243"/>
    </row>
    <row r="16" spans="1:19" ht="18.600000000000001" customHeight="1"/>
    <row r="17" spans="3:16" ht="18.600000000000001" customHeight="1">
      <c r="C17" s="7" t="s">
        <v>1430</v>
      </c>
    </row>
    <row r="18" spans="3:16" ht="18.600000000000001" customHeight="1"/>
    <row r="19" spans="3:16" ht="18.600000000000001" customHeight="1" thickBot="1">
      <c r="C19" s="506" t="s">
        <v>1434</v>
      </c>
      <c r="D19" s="506"/>
      <c r="E19" s="506"/>
      <c r="F19" s="506"/>
      <c r="G19" s="506"/>
      <c r="H19" s="506"/>
      <c r="I19" s="506"/>
      <c r="J19" s="506"/>
      <c r="K19" s="506"/>
      <c r="L19" s="506"/>
      <c r="M19" s="506"/>
    </row>
    <row r="20" spans="3:16" ht="18.600000000000001" customHeight="1">
      <c r="C20" s="241" t="s">
        <v>434</v>
      </c>
      <c r="D20" s="7"/>
      <c r="E20" s="7"/>
      <c r="F20" s="7"/>
      <c r="G20" s="7"/>
      <c r="H20" s="121"/>
      <c r="I20" s="242"/>
      <c r="J20" s="7"/>
      <c r="K20" s="7"/>
      <c r="L20" s="7"/>
      <c r="M20" s="7"/>
      <c r="N20" s="7"/>
      <c r="O20" s="242"/>
      <c r="P20" s="242"/>
    </row>
    <row r="21" spans="3:16" ht="18.600000000000001" customHeight="1">
      <c r="C21" s="556" t="s">
        <v>1430</v>
      </c>
      <c r="D21" s="556"/>
      <c r="E21" s="556"/>
      <c r="F21" s="556"/>
      <c r="G21" s="556"/>
      <c r="H21" s="556"/>
      <c r="I21" s="556"/>
      <c r="J21" s="556"/>
      <c r="K21" s="556"/>
      <c r="L21" s="556"/>
      <c r="M21" s="556"/>
      <c r="N21" s="556"/>
      <c r="O21" s="556"/>
      <c r="P21" s="556"/>
    </row>
    <row r="22" spans="3:16" ht="18.600000000000001" customHeight="1"/>
    <row r="23" spans="3:16" ht="18.600000000000001" customHeight="1"/>
    <row r="24" spans="3:16" ht="18.600000000000001" customHeight="1"/>
    <row r="25" spans="3:16" ht="18.600000000000001" customHeight="1"/>
    <row r="26" spans="3:16" ht="18.600000000000001" customHeight="1"/>
    <row r="27" spans="3:16" ht="18.600000000000001" customHeight="1"/>
    <row r="28" spans="3:16" ht="18.600000000000001" customHeight="1"/>
    <row r="29" spans="3:16" ht="18.600000000000001" customHeight="1"/>
    <row r="30" spans="3:16" ht="18.600000000000001" customHeight="1"/>
    <row r="31" spans="3:16" ht="18.600000000000001" customHeight="1"/>
    <row r="32" spans="3:16"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73.5"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41.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5" ht="39" customHeight="1"/>
    <row r="436" ht="18.600000000000001" customHeight="1"/>
    <row r="437" ht="18.600000000000001" customHeight="1"/>
    <row r="438" ht="18.600000000000001" customHeight="1"/>
    <row r="439" ht="18.600000000000001" customHeight="1"/>
    <row r="440" ht="18.600000000000001" customHeight="1"/>
    <row r="441" ht="18.600000000000001" customHeight="1"/>
    <row r="442" ht="18.600000000000001" customHeight="1"/>
    <row r="447" ht="18.600000000000001" customHeight="1"/>
    <row r="448" ht="18.600000000000001" customHeight="1"/>
    <row r="449" ht="39" customHeight="1"/>
    <row r="450" ht="18.600000000000001" customHeight="1"/>
    <row r="451" ht="87" customHeight="1"/>
    <row r="452" ht="18.600000000000001" customHeight="1"/>
    <row r="453" ht="41.45" customHeight="1"/>
    <row r="454" ht="27" customHeight="1"/>
    <row r="458" ht="54.95" customHeight="1"/>
    <row r="474" ht="18.600000000000001" customHeight="1"/>
    <row r="475" ht="37.5" customHeight="1"/>
    <row r="476" ht="18.600000000000001" customHeight="1"/>
    <row r="477" ht="18.600000000000001" customHeight="1"/>
    <row r="478" ht="18.600000000000001" customHeight="1"/>
    <row r="479" ht="51.6" customHeight="1"/>
    <row r="480" ht="18.600000000000001" customHeight="1"/>
    <row r="481" ht="18.600000000000001" customHeight="1"/>
    <row r="482" ht="18.600000000000001" customHeight="1"/>
    <row r="483" ht="81" customHeight="1"/>
    <row r="484" ht="18.600000000000001" customHeight="1"/>
    <row r="485" ht="18.600000000000001" customHeight="1"/>
    <row r="486" ht="18.600000000000001" customHeight="1"/>
    <row r="487" ht="78" customHeight="1"/>
    <row r="488" ht="18.600000000000001" customHeight="1"/>
    <row r="489" ht="18.600000000000001" customHeight="1"/>
    <row r="490" ht="18.600000000000001" customHeight="1"/>
    <row r="491" ht="38.1" customHeight="1"/>
    <row r="492" ht="113.45" customHeight="1"/>
    <row r="493" ht="18.600000000000001" customHeight="1"/>
    <row r="494" ht="18.600000000000001" customHeight="1"/>
    <row r="495" ht="18.600000000000001" customHeight="1"/>
    <row r="496" ht="18.600000000000001" customHeight="1"/>
    <row r="497" ht="73.5"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29" ht="18.600000000000001" customHeight="1"/>
    <row r="530" ht="18.600000000000001" customHeight="1"/>
    <row r="533" ht="18.600000000000001" customHeight="1"/>
    <row r="534" ht="18.600000000000001" customHeight="1"/>
    <row r="535" ht="18.600000000000001" customHeight="1"/>
    <row r="536" ht="18.600000000000001" customHeight="1"/>
    <row r="538" ht="18.600000000000001" customHeight="1"/>
    <row r="542" ht="18.600000000000001" customHeight="1"/>
    <row r="544" ht="18.95" customHeight="1"/>
    <row r="545" ht="282" customHeight="1"/>
    <row r="547" ht="18.600000000000001" customHeight="1"/>
    <row r="548" ht="18.600000000000001" customHeight="1"/>
    <row r="549" ht="18.600000000000001" customHeight="1"/>
    <row r="550" ht="18.600000000000001" customHeight="1"/>
    <row r="551" ht="36" customHeight="1"/>
    <row r="556" ht="18.600000000000001" customHeight="1"/>
    <row r="557" ht="63.95" customHeight="1"/>
    <row r="558" ht="18.600000000000001" customHeight="1"/>
    <row r="559" ht="18.600000000000001" customHeight="1"/>
    <row r="561" ht="42.6" customHeight="1"/>
    <row r="569" ht="18.600000000000001" customHeight="1"/>
    <row r="575" ht="60.6" customHeight="1"/>
    <row r="582" ht="41.1" customHeight="1"/>
    <row r="588" ht="42.95" customHeight="1"/>
    <row r="595" ht="27" customHeight="1"/>
    <row r="600" ht="39.6" customHeight="1"/>
    <row r="614" ht="29.45" customHeight="1"/>
    <row r="615" ht="26.45" customHeight="1"/>
    <row r="617" ht="18.95" customHeight="1"/>
    <row r="620" ht="12.6" customHeight="1"/>
    <row r="624" ht="14.45" customHeight="1"/>
    <row r="627" ht="87.95" customHeight="1"/>
    <row r="632" ht="84.6" customHeight="1"/>
    <row r="633" ht="18.600000000000001" customHeight="1"/>
    <row r="634" ht="18.95" customHeight="1"/>
    <row r="635" ht="18.600000000000001" customHeight="1"/>
    <row r="636" ht="18.600000000000001" customHeight="1"/>
    <row r="637" ht="18.600000000000001" customHeight="1"/>
    <row r="639" ht="18.600000000000001" customHeight="1"/>
    <row r="640" ht="18.600000000000001" customHeight="1"/>
    <row r="642" ht="18.600000000000001" customHeight="1"/>
    <row r="643" ht="18.600000000000001" customHeight="1"/>
    <row r="644" ht="21" customHeight="1"/>
    <row r="645" ht="15.95" customHeight="1"/>
    <row r="646" ht="18.600000000000001" customHeight="1"/>
    <row r="648" ht="18.600000000000001" customHeight="1"/>
    <row r="652" ht="15.95" customHeight="1"/>
    <row r="653" ht="18.600000000000001" customHeight="1"/>
    <row r="655" ht="18.600000000000001" customHeight="1"/>
    <row r="656" ht="18.600000000000001" customHeight="1"/>
    <row r="657" ht="18.600000000000001" customHeight="1"/>
    <row r="658" ht="18.600000000000001" customHeight="1"/>
    <row r="659" ht="14.45" customHeight="1"/>
    <row r="663" ht="14.45" customHeight="1"/>
    <row r="664" ht="14.45" customHeight="1"/>
    <row r="665" ht="14.45" customHeight="1"/>
  </sheetData>
  <mergeCells count="5">
    <mergeCell ref="C21:P21"/>
    <mergeCell ref="C5:M5"/>
    <mergeCell ref="C7:M7"/>
    <mergeCell ref="C13:M13"/>
    <mergeCell ref="C19:M19"/>
  </mergeCells>
  <hyperlinks>
    <hyperlink ref="A4" location="'ÍNDICE REMISSIVO'!A1" display="Índice" xr:uid="{8A816823-DD86-4F17-A41D-37BE64CBA2CF}"/>
    <hyperlink ref="F1" location="ÍNDICE!A1" display="Índice" xr:uid="{59979987-3A54-4CAE-9B14-5784473D2B79}"/>
    <hyperlink ref="G1" location="'TEMAS MATERIAIS'!A1" display="Temas materiais" xr:uid="{F6156F80-C68E-4177-9726-B1E4B704ECAF}"/>
    <hyperlink ref="H1" location="AMBIENTAL!A1" display="Ambiental" xr:uid="{7F02B1BA-A08B-471D-909B-9B992D5ABE1B}"/>
    <hyperlink ref="I1" location="ECONÔMICO!A1" display="Econômico " xr:uid="{37F31207-BE1B-4463-BD43-C8E38657A1AC}"/>
    <hyperlink ref="J1" location="GOVERNANÇA!A1" display="Governança " xr:uid="{F43406F3-485B-405D-A59C-3A182A5D09D4}"/>
    <hyperlink ref="L1" location="GRI!A1" display="GRI" xr:uid="{34EA3DCA-21D0-4506-AA9D-4F48A5CCA0E7}"/>
    <hyperlink ref="M1" location="SASB!A1" display="SASB" xr:uid="{269D5B4B-5094-48BA-8140-E430B8BBD64A}"/>
    <hyperlink ref="K1" location="SOCIAL!A1" display="Social " xr:uid="{89EB4C3A-D10C-4BC8-8560-6FFBB7674C9C}"/>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A8FFF-57B2-406E-905A-82CDA90BF01D}">
  <sheetPr>
    <tabColor rgb="FF0070C0"/>
  </sheetPr>
  <dimension ref="A1:S657"/>
  <sheetViews>
    <sheetView showGridLines="0" showRowColHeaders="0" zoomScale="63" zoomScaleNormal="80" workbookViewId="0">
      <selection activeCell="D21" sqref="D21"/>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1435</v>
      </c>
      <c r="S3" s="21"/>
    </row>
    <row r="4" spans="1:19" ht="21">
      <c r="A4" s="5" t="s">
        <v>0</v>
      </c>
      <c r="B4" s="6">
        <v>3</v>
      </c>
      <c r="C4" s="4"/>
    </row>
    <row r="5" spans="1:19" ht="21">
      <c r="A5" s="5"/>
      <c r="B5" s="6"/>
      <c r="C5" s="580" t="s">
        <v>1436</v>
      </c>
      <c r="D5" s="580"/>
      <c r="E5" s="580"/>
      <c r="F5" s="580"/>
      <c r="G5" s="580"/>
      <c r="H5" s="580"/>
      <c r="I5" s="580"/>
      <c r="J5" s="580"/>
      <c r="K5" s="580"/>
      <c r="L5" s="580"/>
      <c r="M5" s="580"/>
    </row>
    <row r="6" spans="1:19" ht="18.600000000000001">
      <c r="A6" s="5"/>
      <c r="B6" s="6"/>
      <c r="C6" s="135"/>
    </row>
    <row r="7" spans="1:19" ht="18.95" thickBot="1">
      <c r="A7" s="5"/>
      <c r="B7" s="6"/>
      <c r="C7" s="506" t="s">
        <v>1437</v>
      </c>
      <c r="D7" s="506"/>
      <c r="E7" s="506"/>
      <c r="F7" s="506"/>
      <c r="G7" s="506"/>
      <c r="H7" s="506"/>
      <c r="I7" s="506"/>
      <c r="J7" s="506"/>
      <c r="K7" s="506"/>
      <c r="L7" s="506"/>
      <c r="M7" s="506"/>
    </row>
    <row r="8" spans="1:19" ht="18.600000000000001">
      <c r="C8" s="90" t="s">
        <v>1430</v>
      </c>
      <c r="D8" s="194"/>
      <c r="E8" s="194"/>
      <c r="F8" s="194"/>
      <c r="G8" s="194"/>
      <c r="H8" s="194"/>
      <c r="I8" s="194"/>
      <c r="J8" s="194"/>
      <c r="K8" s="194"/>
      <c r="L8" s="194"/>
      <c r="M8" s="194"/>
    </row>
    <row r="9" spans="1:19" ht="18.600000000000001" customHeight="1"/>
    <row r="10" spans="1:19" ht="18.600000000000001" customHeight="1">
      <c r="C10" s="506" t="s">
        <v>1438</v>
      </c>
      <c r="D10" s="506"/>
      <c r="E10" s="506"/>
      <c r="F10" s="506"/>
      <c r="G10" s="506"/>
      <c r="H10" s="506"/>
      <c r="I10" s="506"/>
      <c r="J10" s="506"/>
      <c r="K10" s="506"/>
      <c r="L10" s="506"/>
      <c r="M10" s="506"/>
    </row>
    <row r="11" spans="1:19" ht="18.600000000000001" customHeight="1">
      <c r="C11" s="241" t="s">
        <v>434</v>
      </c>
      <c r="D11" s="7"/>
      <c r="E11" s="7"/>
      <c r="F11" s="7"/>
      <c r="G11" s="7"/>
      <c r="H11" s="121"/>
      <c r="I11" s="242"/>
      <c r="J11" s="7"/>
      <c r="K11" s="7"/>
      <c r="L11" s="7"/>
      <c r="M11" s="7"/>
      <c r="N11" s="7"/>
      <c r="O11" s="242"/>
      <c r="P11" s="242"/>
    </row>
    <row r="12" spans="1:19" ht="18.600000000000001" customHeight="1">
      <c r="C12" s="7" t="s">
        <v>1430</v>
      </c>
      <c r="D12" s="243"/>
      <c r="E12" s="243"/>
      <c r="F12" s="243"/>
      <c r="G12" s="243"/>
      <c r="H12" s="243"/>
      <c r="I12" s="243"/>
      <c r="J12" s="243"/>
      <c r="K12" s="243"/>
      <c r="L12" s="243"/>
      <c r="M12" s="243"/>
      <c r="N12" s="243"/>
      <c r="O12" s="243"/>
      <c r="P12" s="243"/>
    </row>
    <row r="13" spans="1:19" ht="18.600000000000001" customHeight="1"/>
    <row r="14" spans="1:19" ht="18.600000000000001" customHeight="1"/>
    <row r="15" spans="1:19" ht="18.600000000000001" customHeight="1"/>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0" ht="18.600000000000001" customHeight="1"/>
    <row r="31"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73.5"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41.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39"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9" ht="18.600000000000001" customHeight="1"/>
    <row r="440" ht="18.600000000000001" customHeight="1"/>
    <row r="441" ht="39" customHeight="1"/>
    <row r="442" ht="18.600000000000001" customHeight="1"/>
    <row r="443" ht="87" customHeight="1"/>
    <row r="444" ht="18.600000000000001" customHeight="1"/>
    <row r="445" ht="41.45" customHeight="1"/>
    <row r="446" ht="27" customHeight="1"/>
    <row r="450" ht="54.95" customHeight="1"/>
    <row r="466" ht="18.600000000000001" customHeight="1"/>
    <row r="467" ht="37.5" customHeight="1"/>
    <row r="468" ht="18.600000000000001" customHeight="1"/>
    <row r="469" ht="18.600000000000001" customHeight="1"/>
    <row r="470" ht="18.600000000000001" customHeight="1"/>
    <row r="471" ht="51.6" customHeight="1"/>
    <row r="472" ht="18.600000000000001" customHeight="1"/>
    <row r="473" ht="18.600000000000001" customHeight="1"/>
    <row r="474" ht="18.600000000000001" customHeight="1"/>
    <row r="475" ht="81" customHeight="1"/>
    <row r="476" ht="18.600000000000001" customHeight="1"/>
    <row r="477" ht="18.600000000000001" customHeight="1"/>
    <row r="478" ht="18.600000000000001" customHeight="1"/>
    <row r="479" ht="78" customHeight="1"/>
    <row r="480" ht="18.600000000000001" customHeight="1"/>
    <row r="481" ht="18.600000000000001" customHeight="1"/>
    <row r="482" ht="18.600000000000001" customHeight="1"/>
    <row r="483" ht="38.1" customHeight="1"/>
    <row r="484" ht="113.45" customHeight="1"/>
    <row r="485" ht="18.600000000000001" customHeight="1"/>
    <row r="486" ht="18.600000000000001" customHeight="1"/>
    <row r="487" ht="18.600000000000001" customHeight="1"/>
    <row r="488" ht="18.600000000000001" customHeight="1"/>
    <row r="489" ht="73.5"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5" ht="18.600000000000001" customHeight="1"/>
    <row r="526" ht="18.600000000000001" customHeight="1"/>
    <row r="527" ht="18.600000000000001" customHeight="1"/>
    <row r="528" ht="18.600000000000001" customHeight="1"/>
    <row r="530" ht="18.600000000000001" customHeight="1"/>
    <row r="534" ht="18.600000000000001" customHeight="1"/>
    <row r="536" ht="18.95" customHeight="1"/>
    <row r="537" ht="282" customHeight="1"/>
    <row r="539" ht="18.600000000000001" customHeight="1"/>
    <row r="540" ht="18.600000000000001" customHeight="1"/>
    <row r="541" ht="18.600000000000001" customHeight="1"/>
    <row r="542" ht="18.600000000000001" customHeight="1"/>
    <row r="543" ht="36" customHeight="1"/>
    <row r="548" ht="18.600000000000001" customHeight="1"/>
    <row r="549" ht="63.95" customHeight="1"/>
    <row r="550" ht="18.600000000000001" customHeight="1"/>
    <row r="551" ht="18.600000000000001" customHeight="1"/>
    <row r="553" ht="42.6" customHeight="1"/>
    <row r="561" ht="18.600000000000001" customHeight="1"/>
    <row r="567" ht="60.6" customHeight="1"/>
    <row r="574" ht="41.1" customHeight="1"/>
    <row r="580" ht="42.95" customHeight="1"/>
    <row r="587" ht="27" customHeight="1"/>
    <row r="592" ht="39.6" customHeight="1"/>
    <row r="606" ht="29.45" customHeight="1"/>
    <row r="607" ht="26.45" customHeight="1"/>
    <row r="609" ht="18.95" customHeight="1"/>
    <row r="612" ht="12.6" customHeight="1"/>
    <row r="616" ht="14.45" customHeight="1"/>
    <row r="619" ht="87.95" customHeight="1"/>
    <row r="624" ht="84.6" customHeight="1"/>
    <row r="625" ht="18.600000000000001" customHeight="1"/>
    <row r="626" ht="18.95" customHeight="1"/>
    <row r="627" ht="18.600000000000001" customHeight="1"/>
    <row r="628" ht="18.600000000000001" customHeight="1"/>
    <row r="629" ht="18.600000000000001" customHeight="1"/>
    <row r="631" ht="18.600000000000001" customHeight="1"/>
    <row r="632" ht="18.600000000000001" customHeight="1"/>
    <row r="634" ht="18.600000000000001" customHeight="1"/>
    <row r="635" ht="18.600000000000001" customHeight="1"/>
    <row r="636" ht="21" customHeight="1"/>
    <row r="637" ht="15.95" customHeight="1"/>
    <row r="638" ht="18.600000000000001" customHeight="1"/>
    <row r="640" ht="18.600000000000001" customHeight="1"/>
    <row r="644" ht="15.95" customHeight="1"/>
    <row r="645" ht="18.600000000000001" customHeight="1"/>
    <row r="647" ht="18.600000000000001" customHeight="1"/>
    <row r="648" ht="18.600000000000001" customHeight="1"/>
    <row r="649" ht="18.600000000000001" customHeight="1"/>
    <row r="650" ht="18.600000000000001" customHeight="1"/>
    <row r="651" ht="14.45" customHeight="1"/>
    <row r="655" ht="14.45" customHeight="1"/>
    <row r="656" ht="14.45" customHeight="1"/>
    <row r="657" ht="14.45" customHeight="1"/>
  </sheetData>
  <mergeCells count="3">
    <mergeCell ref="C5:M5"/>
    <mergeCell ref="C7:M7"/>
    <mergeCell ref="C10:M10"/>
  </mergeCells>
  <hyperlinks>
    <hyperlink ref="A4" location="'ÍNDICE REMISSIVO'!A1" display="Índice" xr:uid="{AED62414-BF94-4DEF-9DFC-C236C9CA6A55}"/>
    <hyperlink ref="F1" location="ÍNDICE!A1" display="Índice" xr:uid="{AB723D88-E2EA-41F8-9F95-A556CF095AE1}"/>
    <hyperlink ref="G1" location="'TEMAS MATERIAIS'!A1" display="Temas materiais" xr:uid="{8C1C50F5-0B5E-4E69-A0B8-C64B7D6769CC}"/>
    <hyperlink ref="H1" location="AMBIENTAL!A1" display="Ambiental" xr:uid="{EFEB135A-B9E5-471D-9CAF-9FC8FE1D4B5B}"/>
    <hyperlink ref="I1" location="ECONÔMICO!A1" display="Econômico " xr:uid="{7ECE3B74-E349-415C-8125-C46985DCFBE0}"/>
    <hyperlink ref="J1" location="GOVERNANÇA!A1" display="Governança " xr:uid="{25C34D7E-9282-4DC6-850B-1E0F39EDFCDE}"/>
    <hyperlink ref="L1" location="GRI!A1" display="GRI" xr:uid="{065FA6AE-2B32-4087-AEB6-F25AA0F1151F}"/>
    <hyperlink ref="M1" location="SASB!A1" display="SASB" xr:uid="{2808D5E9-924C-423F-B316-DB100BB9C889}"/>
    <hyperlink ref="K1" location="SOCIAL!A1" display="Social " xr:uid="{E0B635B8-686D-4B6C-8EAB-87A95F9A4C29}"/>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D9B23F-EEC3-43ED-9D8D-8E627E079E12}">
  <sheetPr>
    <tabColor rgb="FF0070C0"/>
  </sheetPr>
  <dimension ref="A1:S657"/>
  <sheetViews>
    <sheetView showGridLines="0" zoomScaleNormal="100" workbookViewId="0">
      <selection activeCell="H15" sqref="H15"/>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1439</v>
      </c>
      <c r="S3" s="21"/>
    </row>
    <row r="4" spans="1:19" ht="21">
      <c r="A4" s="5" t="s">
        <v>0</v>
      </c>
      <c r="B4" s="6">
        <v>3</v>
      </c>
      <c r="C4" s="4"/>
    </row>
    <row r="5" spans="1:19" ht="21">
      <c r="A5" s="5"/>
      <c r="B5" s="6"/>
      <c r="C5" s="580" t="s">
        <v>1440</v>
      </c>
      <c r="D5" s="580"/>
      <c r="E5" s="580"/>
      <c r="F5" s="580"/>
      <c r="G5" s="580"/>
      <c r="H5" s="580"/>
      <c r="I5" s="580"/>
      <c r="J5" s="580"/>
      <c r="K5" s="580"/>
      <c r="L5" s="580"/>
      <c r="M5" s="580"/>
    </row>
    <row r="6" spans="1:19" ht="18.600000000000001">
      <c r="A6" s="5"/>
      <c r="B6" s="6"/>
      <c r="C6" s="135"/>
    </row>
    <row r="7" spans="1:19" ht="41.25" customHeight="1" thickBot="1">
      <c r="A7" s="5"/>
      <c r="B7" s="6"/>
      <c r="C7" s="506" t="s">
        <v>1441</v>
      </c>
      <c r="D7" s="506"/>
      <c r="E7" s="506"/>
      <c r="F7" s="506"/>
      <c r="G7" s="506"/>
      <c r="H7" s="506"/>
      <c r="I7" s="506"/>
      <c r="J7" s="506"/>
      <c r="K7" s="506"/>
      <c r="L7" s="506"/>
      <c r="M7" s="506"/>
    </row>
    <row r="8" spans="1:19" ht="18.600000000000001" customHeight="1">
      <c r="C8" s="629" t="s">
        <v>1442</v>
      </c>
      <c r="D8" s="629"/>
      <c r="E8" s="629"/>
      <c r="F8" s="629"/>
      <c r="G8" s="629"/>
      <c r="H8" s="629"/>
      <c r="I8" s="629"/>
      <c r="J8" s="629"/>
      <c r="K8" s="629"/>
      <c r="L8" s="629"/>
      <c r="M8" s="629"/>
    </row>
    <row r="9" spans="1:19" ht="66.95" customHeight="1">
      <c r="C9" s="630"/>
      <c r="D9" s="630"/>
      <c r="E9" s="630"/>
      <c r="F9" s="630"/>
      <c r="G9" s="630"/>
      <c r="H9" s="630"/>
      <c r="I9" s="630"/>
      <c r="J9" s="630"/>
      <c r="K9" s="630"/>
      <c r="L9" s="630"/>
      <c r="M9" s="630"/>
    </row>
    <row r="10" spans="1:19" ht="18.600000000000001" customHeight="1" thickBot="1">
      <c r="C10" s="560" t="s">
        <v>1443</v>
      </c>
      <c r="D10" s="560"/>
      <c r="E10" s="560"/>
      <c r="F10" s="560"/>
      <c r="G10" s="560"/>
      <c r="H10" s="560"/>
      <c r="I10" s="560"/>
      <c r="J10" s="560"/>
      <c r="K10" s="560"/>
      <c r="L10" s="560"/>
      <c r="M10" s="560"/>
    </row>
    <row r="11" spans="1:19" ht="18.600000000000001" customHeight="1">
      <c r="C11" s="387" t="s">
        <v>1444</v>
      </c>
      <c r="D11" s="331"/>
      <c r="E11" s="331"/>
      <c r="F11" s="331"/>
      <c r="G11" s="331"/>
      <c r="H11" s="398"/>
      <c r="I11" s="399"/>
      <c r="J11" s="331"/>
      <c r="K11" s="331"/>
      <c r="L11" s="331"/>
      <c r="M11" s="331"/>
      <c r="N11" s="7"/>
      <c r="O11" s="242"/>
      <c r="P11" s="242"/>
    </row>
    <row r="12" spans="1:19" ht="18.600000000000001" customHeight="1">
      <c r="C12" s="400"/>
      <c r="D12" s="401"/>
      <c r="E12" s="401"/>
      <c r="F12" s="401"/>
      <c r="G12" s="401"/>
      <c r="H12" s="401"/>
      <c r="I12" s="401"/>
      <c r="J12" s="401"/>
      <c r="K12" s="401"/>
      <c r="L12" s="401"/>
      <c r="M12" s="401"/>
      <c r="N12" s="243"/>
      <c r="O12" s="243"/>
      <c r="P12" s="243"/>
    </row>
    <row r="13" spans="1:19" ht="18.600000000000001" customHeight="1"/>
    <row r="14" spans="1:19" ht="18.600000000000001" customHeight="1"/>
    <row r="15" spans="1:19" ht="18.600000000000001" customHeight="1"/>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0" ht="18.600000000000001" customHeight="1"/>
    <row r="31"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73.5"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41.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39"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9" ht="18.600000000000001" customHeight="1"/>
    <row r="440" ht="18.600000000000001" customHeight="1"/>
    <row r="441" ht="39" customHeight="1"/>
    <row r="442" ht="18.600000000000001" customHeight="1"/>
    <row r="443" ht="87" customHeight="1"/>
    <row r="444" ht="18.600000000000001" customHeight="1"/>
    <row r="445" ht="41.45" customHeight="1"/>
    <row r="446" ht="27" customHeight="1"/>
    <row r="450" ht="54.95" customHeight="1"/>
    <row r="466" ht="18.600000000000001" customHeight="1"/>
    <row r="467" ht="37.5" customHeight="1"/>
    <row r="468" ht="18.600000000000001" customHeight="1"/>
    <row r="469" ht="18.600000000000001" customHeight="1"/>
    <row r="470" ht="18.600000000000001" customHeight="1"/>
    <row r="471" ht="51.6" customHeight="1"/>
    <row r="472" ht="18.600000000000001" customHeight="1"/>
    <row r="473" ht="18.600000000000001" customHeight="1"/>
    <row r="474" ht="18.600000000000001" customHeight="1"/>
    <row r="475" ht="81" customHeight="1"/>
    <row r="476" ht="18.600000000000001" customHeight="1"/>
    <row r="477" ht="18.600000000000001" customHeight="1"/>
    <row r="478" ht="18.600000000000001" customHeight="1"/>
    <row r="479" ht="78" customHeight="1"/>
    <row r="480" ht="18.600000000000001" customHeight="1"/>
    <row r="481" ht="18.600000000000001" customHeight="1"/>
    <row r="482" ht="18.600000000000001" customHeight="1"/>
    <row r="483" ht="38.1" customHeight="1"/>
    <row r="484" ht="113.45" customHeight="1"/>
    <row r="485" ht="18.600000000000001" customHeight="1"/>
    <row r="486" ht="18.600000000000001" customHeight="1"/>
    <row r="487" ht="18.600000000000001" customHeight="1"/>
    <row r="488" ht="18.600000000000001" customHeight="1"/>
    <row r="489" ht="73.5"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5" ht="18.600000000000001" customHeight="1"/>
    <row r="526" ht="18.600000000000001" customHeight="1"/>
    <row r="527" ht="18.600000000000001" customHeight="1"/>
    <row r="528" ht="18.600000000000001" customHeight="1"/>
    <row r="530" ht="18.600000000000001" customHeight="1"/>
    <row r="534" ht="18.600000000000001" customHeight="1"/>
    <row r="536" ht="18.95" customHeight="1"/>
    <row r="537" ht="282" customHeight="1"/>
    <row r="539" ht="18.600000000000001" customHeight="1"/>
    <row r="540" ht="18.600000000000001" customHeight="1"/>
    <row r="541" ht="18.600000000000001" customHeight="1"/>
    <row r="542" ht="18.600000000000001" customHeight="1"/>
    <row r="543" ht="36" customHeight="1"/>
    <row r="548" ht="18.600000000000001" customHeight="1"/>
    <row r="549" ht="63.95" customHeight="1"/>
    <row r="550" ht="18.600000000000001" customHeight="1"/>
    <row r="551" ht="18.600000000000001" customHeight="1"/>
    <row r="553" ht="42.6" customHeight="1"/>
    <row r="561" ht="18.600000000000001" customHeight="1"/>
    <row r="567" ht="60.6" customHeight="1"/>
    <row r="574" ht="41.1" customHeight="1"/>
    <row r="580" ht="42.95" customHeight="1"/>
    <row r="587" ht="27" customHeight="1"/>
    <row r="592" ht="39.6" customHeight="1"/>
    <row r="606" ht="29.45" customHeight="1"/>
    <row r="607" ht="26.45" customHeight="1"/>
    <row r="609" ht="18.95" customHeight="1"/>
    <row r="612" ht="12.6" customHeight="1"/>
    <row r="616" ht="14.45" customHeight="1"/>
    <row r="619" ht="87.95" customHeight="1"/>
    <row r="624" ht="84.6" customHeight="1"/>
    <row r="625" ht="18.600000000000001" customHeight="1"/>
    <row r="626" ht="18.95" customHeight="1"/>
    <row r="627" ht="18.600000000000001" customHeight="1"/>
    <row r="628" ht="18.600000000000001" customHeight="1"/>
    <row r="629" ht="18.600000000000001" customHeight="1"/>
    <row r="631" ht="18.600000000000001" customHeight="1"/>
    <row r="632" ht="18.600000000000001" customHeight="1"/>
    <row r="634" ht="18.600000000000001" customHeight="1"/>
    <row r="635" ht="18.600000000000001" customHeight="1"/>
    <row r="636" ht="21" customHeight="1"/>
    <row r="637" ht="15.95" customHeight="1"/>
    <row r="638" ht="18.600000000000001" customHeight="1"/>
    <row r="640" ht="18.600000000000001" customHeight="1"/>
    <row r="644" ht="15.95" customHeight="1"/>
    <row r="645" ht="18.600000000000001" customHeight="1"/>
    <row r="647" ht="18.600000000000001" customHeight="1"/>
    <row r="648" ht="18.600000000000001" customHeight="1"/>
    <row r="649" ht="18.600000000000001" customHeight="1"/>
    <row r="650" ht="18.600000000000001" customHeight="1"/>
    <row r="651" ht="14.45" customHeight="1"/>
    <row r="655" ht="14.45" customHeight="1"/>
    <row r="656" ht="14.45" customHeight="1"/>
    <row r="657" ht="14.45" customHeight="1"/>
  </sheetData>
  <mergeCells count="4">
    <mergeCell ref="C5:M5"/>
    <mergeCell ref="C7:M7"/>
    <mergeCell ref="C10:M10"/>
    <mergeCell ref="C8:M9"/>
  </mergeCells>
  <hyperlinks>
    <hyperlink ref="A4" location="'ÍNDICE REMISSIVO'!A1" display="Índice" xr:uid="{25719F1C-9EFC-40AA-84A1-28C981B32341}"/>
    <hyperlink ref="F1" location="ÍNDICE!A1" display="Índice" xr:uid="{0A8440C7-D709-442A-AFF0-B4518563DB7D}"/>
    <hyperlink ref="G1" location="'TEMAS MATERIAIS'!A1" display="Temas materiais" xr:uid="{D6E6B47D-508A-4A19-909D-498BBE2C2C41}"/>
    <hyperlink ref="H1" location="AMBIENTAL!A1" display="Ambiental" xr:uid="{8D01D221-C064-4191-92F5-7A70E89796E6}"/>
    <hyperlink ref="I1" location="ECONÔMICO!A1" display="Econômico " xr:uid="{1A997771-8D61-4DD6-A395-4B59AAAF5564}"/>
    <hyperlink ref="J1" location="GOVERNANÇA!A1" display="Governança " xr:uid="{C8D77CDB-1E06-47F0-B741-CD40C1450BC5}"/>
    <hyperlink ref="L1" location="GRI!A1" display="GRI" xr:uid="{433A2AB8-1DE2-4EED-BE60-55108803A443}"/>
    <hyperlink ref="M1" location="SASB!A1" display="SASB" xr:uid="{A7974E22-D0A9-4F80-8AFC-C8BE2FB11C39}"/>
    <hyperlink ref="K1" location="SOCIAL!A1" display="Social " xr:uid="{46303E4A-9DD5-4DCF-BAB2-1F0C58B04CFE}"/>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CF0FA-E5E4-4275-8839-C26CA9192451}">
  <sheetPr>
    <tabColor rgb="FF0070C0"/>
  </sheetPr>
  <dimension ref="A1:S675"/>
  <sheetViews>
    <sheetView showGridLines="0" topLeftCell="A17" zoomScale="90" zoomScaleNormal="90" workbookViewId="0">
      <selection activeCell="R18" sqref="R18"/>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1445</v>
      </c>
      <c r="S3" s="21"/>
    </row>
    <row r="4" spans="1:19" ht="21">
      <c r="A4" s="5" t="s">
        <v>0</v>
      </c>
      <c r="B4" s="6">
        <v>3</v>
      </c>
      <c r="C4" s="4"/>
    </row>
    <row r="5" spans="1:19" ht="21">
      <c r="A5" s="5"/>
      <c r="B5" s="6"/>
      <c r="C5" s="580" t="s">
        <v>1446</v>
      </c>
      <c r="D5" s="580"/>
      <c r="E5" s="580"/>
      <c r="F5" s="580"/>
      <c r="G5" s="580"/>
      <c r="H5" s="580"/>
      <c r="I5" s="580"/>
      <c r="J5" s="580"/>
      <c r="K5" s="580"/>
      <c r="L5" s="580"/>
      <c r="M5" s="580"/>
    </row>
    <row r="6" spans="1:19" ht="18.600000000000001">
      <c r="A6" s="5"/>
      <c r="B6" s="6"/>
      <c r="C6" s="135"/>
    </row>
    <row r="7" spans="1:19" ht="18.95" thickBot="1">
      <c r="A7" s="5"/>
      <c r="B7" s="6"/>
      <c r="C7" s="506" t="s">
        <v>1447</v>
      </c>
      <c r="D7" s="506"/>
      <c r="E7" s="506"/>
      <c r="F7" s="506"/>
      <c r="G7" s="506"/>
      <c r="H7" s="506"/>
      <c r="I7" s="506"/>
      <c r="J7" s="506"/>
      <c r="K7" s="506"/>
      <c r="L7" s="506"/>
      <c r="M7" s="506"/>
    </row>
    <row r="8" spans="1:19" ht="409.5" customHeight="1">
      <c r="C8" s="631" t="s">
        <v>1448</v>
      </c>
      <c r="D8" s="631"/>
      <c r="E8" s="631"/>
      <c r="F8" s="631"/>
      <c r="G8" s="631"/>
      <c r="H8" s="631"/>
      <c r="I8" s="631"/>
      <c r="J8" s="631"/>
      <c r="K8" s="631"/>
      <c r="L8" s="631"/>
      <c r="M8" s="631"/>
    </row>
    <row r="9" spans="1:19" ht="231" customHeight="1">
      <c r="C9" s="532"/>
      <c r="D9" s="532"/>
      <c r="E9" s="532"/>
      <c r="F9" s="532"/>
      <c r="G9" s="532"/>
      <c r="H9" s="532"/>
      <c r="I9" s="532"/>
      <c r="J9" s="532"/>
      <c r="K9" s="532"/>
      <c r="L9" s="532"/>
      <c r="M9" s="532"/>
    </row>
    <row r="10" spans="1:19" ht="53.45" customHeight="1">
      <c r="C10" s="532"/>
      <c r="D10" s="532"/>
      <c r="E10" s="532"/>
      <c r="F10" s="532"/>
      <c r="G10" s="532"/>
      <c r="H10" s="532"/>
      <c r="I10" s="532"/>
      <c r="J10" s="532"/>
      <c r="K10" s="532"/>
      <c r="L10" s="532"/>
      <c r="M10" s="532"/>
    </row>
    <row r="11" spans="1:19" ht="393.95" customHeight="1">
      <c r="C11" s="532"/>
      <c r="D11" s="532"/>
      <c r="E11" s="532"/>
      <c r="F11" s="532"/>
      <c r="G11" s="532"/>
      <c r="H11" s="532"/>
      <c r="I11" s="532"/>
      <c r="J11" s="532"/>
      <c r="K11" s="532"/>
      <c r="L11" s="532"/>
      <c r="M11" s="532"/>
    </row>
    <row r="12" spans="1:19" ht="409.5" customHeight="1">
      <c r="C12" s="532"/>
      <c r="D12" s="532"/>
      <c r="E12" s="532"/>
      <c r="F12" s="532"/>
      <c r="G12" s="532"/>
      <c r="H12" s="532"/>
      <c r="I12" s="532"/>
      <c r="J12" s="532"/>
      <c r="K12" s="532"/>
      <c r="L12" s="532"/>
      <c r="M12" s="532"/>
    </row>
    <row r="13" spans="1:19" ht="326.45" customHeight="1">
      <c r="C13" s="532"/>
      <c r="D13" s="532"/>
      <c r="E13" s="532"/>
      <c r="F13" s="532"/>
      <c r="G13" s="532"/>
      <c r="H13" s="532"/>
      <c r="I13" s="532"/>
      <c r="J13" s="532"/>
      <c r="K13" s="532"/>
      <c r="L13" s="532"/>
      <c r="M13" s="532"/>
    </row>
    <row r="14" spans="1:19" ht="21">
      <c r="C14" s="580" t="s">
        <v>1449</v>
      </c>
      <c r="D14" s="580"/>
      <c r="E14" s="580"/>
      <c r="F14" s="580"/>
      <c r="G14" s="580"/>
      <c r="H14" s="580"/>
      <c r="I14" s="580"/>
      <c r="J14" s="580"/>
      <c r="K14" s="580"/>
      <c r="L14" s="580"/>
      <c r="M14" s="580"/>
    </row>
    <row r="15" spans="1:19" ht="21">
      <c r="C15" s="245"/>
      <c r="D15" s="245"/>
      <c r="E15" s="245"/>
      <c r="F15" s="245"/>
      <c r="G15" s="245"/>
      <c r="H15" s="245"/>
      <c r="I15" s="245"/>
      <c r="J15" s="245"/>
      <c r="K15" s="245"/>
      <c r="L15" s="245"/>
      <c r="M15" s="245"/>
    </row>
    <row r="16" spans="1:19" ht="18.95" thickBot="1">
      <c r="C16" s="506" t="s">
        <v>1450</v>
      </c>
      <c r="D16" s="506"/>
      <c r="E16" s="506"/>
      <c r="F16" s="506"/>
      <c r="G16" s="506"/>
      <c r="H16" s="506"/>
      <c r="I16" s="506"/>
      <c r="J16" s="506"/>
      <c r="K16" s="506"/>
      <c r="L16" s="506"/>
      <c r="M16" s="506"/>
    </row>
    <row r="17" spans="3:16" ht="251.45" customHeight="1">
      <c r="C17" s="631" t="s">
        <v>1451</v>
      </c>
      <c r="D17" s="631"/>
      <c r="E17" s="631"/>
      <c r="F17" s="631"/>
      <c r="G17" s="631"/>
      <c r="H17" s="631"/>
      <c r="I17" s="631"/>
      <c r="J17" s="631"/>
      <c r="K17" s="631"/>
      <c r="L17" s="631"/>
      <c r="M17" s="631"/>
    </row>
    <row r="18" spans="3:16" ht="351.6" customHeight="1">
      <c r="C18" s="532"/>
      <c r="D18" s="532"/>
      <c r="E18" s="532"/>
      <c r="F18" s="532"/>
      <c r="G18" s="532"/>
      <c r="H18" s="532"/>
      <c r="I18" s="532"/>
      <c r="J18" s="532"/>
      <c r="K18" s="532"/>
      <c r="L18" s="532"/>
      <c r="M18" s="532"/>
    </row>
    <row r="19" spans="3:16" ht="18.600000000000001">
      <c r="C19" s="325"/>
      <c r="D19" s="190"/>
      <c r="E19" s="190"/>
      <c r="F19" s="190"/>
      <c r="G19" s="190"/>
      <c r="H19" s="190"/>
      <c r="I19" s="190"/>
      <c r="J19" s="190"/>
      <c r="K19" s="190"/>
      <c r="L19" s="190"/>
      <c r="M19" s="190"/>
    </row>
    <row r="20" spans="3:16" ht="18.600000000000001">
      <c r="C20" s="190"/>
      <c r="D20" s="190"/>
      <c r="E20" s="190"/>
      <c r="F20" s="190"/>
      <c r="G20" s="190"/>
      <c r="H20" s="190"/>
      <c r="I20" s="190"/>
      <c r="J20" s="190"/>
      <c r="K20" s="190"/>
      <c r="L20" s="190"/>
      <c r="M20" s="190"/>
    </row>
    <row r="21" spans="3:16" ht="18.600000000000001">
      <c r="C21" s="190"/>
      <c r="D21" s="190"/>
      <c r="E21" s="190"/>
      <c r="F21" s="190"/>
      <c r="G21" s="190"/>
      <c r="H21" s="190"/>
      <c r="I21" s="190"/>
      <c r="J21" s="190"/>
      <c r="K21" s="190"/>
      <c r="L21" s="190"/>
      <c r="M21" s="190"/>
    </row>
    <row r="22" spans="3:16" ht="18.600000000000001">
      <c r="C22" s="190"/>
      <c r="D22" s="190"/>
      <c r="E22" s="190"/>
      <c r="F22" s="190"/>
      <c r="G22" s="190"/>
      <c r="H22" s="190"/>
      <c r="I22" s="190"/>
      <c r="J22" s="190"/>
      <c r="K22" s="190"/>
      <c r="L22" s="190"/>
      <c r="M22" s="190"/>
    </row>
    <row r="23" spans="3:16" ht="18.600000000000001">
      <c r="C23" s="190"/>
      <c r="D23" s="190"/>
      <c r="E23" s="190"/>
      <c r="F23" s="190"/>
      <c r="G23" s="190"/>
      <c r="H23" s="190"/>
      <c r="I23" s="190"/>
      <c r="J23" s="190"/>
      <c r="K23" s="190"/>
      <c r="L23" s="190"/>
      <c r="M23" s="190"/>
    </row>
    <row r="24" spans="3:16" ht="18.600000000000001">
      <c r="C24" s="190"/>
      <c r="D24" s="190"/>
      <c r="E24" s="190"/>
      <c r="F24" s="190"/>
      <c r="G24" s="190"/>
      <c r="H24" s="190"/>
      <c r="I24" s="190"/>
      <c r="J24" s="190"/>
      <c r="K24" s="190"/>
      <c r="L24" s="190"/>
      <c r="M24" s="190"/>
    </row>
    <row r="25" spans="3:16" ht="18.600000000000001">
      <c r="C25" s="190"/>
      <c r="D25" s="190"/>
      <c r="E25" s="190"/>
      <c r="F25" s="190"/>
      <c r="G25" s="190"/>
      <c r="H25" s="190"/>
      <c r="I25" s="190"/>
      <c r="J25" s="190"/>
      <c r="K25" s="190"/>
      <c r="L25" s="190"/>
      <c r="M25" s="190"/>
    </row>
    <row r="26" spans="3:16" ht="18.600000000000001">
      <c r="C26" s="190"/>
      <c r="D26" s="190"/>
      <c r="E26" s="190"/>
      <c r="F26" s="190"/>
      <c r="G26" s="190"/>
      <c r="H26" s="190"/>
      <c r="I26" s="190"/>
      <c r="J26" s="190"/>
      <c r="K26" s="190"/>
      <c r="L26" s="190"/>
      <c r="M26" s="190"/>
    </row>
    <row r="27" spans="3:16" ht="18.600000000000001">
      <c r="C27" s="190"/>
      <c r="D27" s="190"/>
      <c r="E27" s="190"/>
      <c r="F27" s="190"/>
      <c r="G27" s="190"/>
      <c r="H27" s="190"/>
      <c r="I27" s="190"/>
      <c r="J27" s="190"/>
      <c r="K27" s="190"/>
      <c r="L27" s="190"/>
      <c r="M27" s="190"/>
    </row>
    <row r="28" spans="3:16" ht="18.600000000000001" customHeight="1"/>
    <row r="29" spans="3:16" ht="18.600000000000001" customHeight="1">
      <c r="N29" s="7"/>
      <c r="O29" s="242"/>
      <c r="P29" s="242"/>
    </row>
    <row r="30" spans="3:16" ht="18.600000000000001" customHeight="1">
      <c r="N30" s="243"/>
      <c r="O30" s="243"/>
      <c r="P30" s="243"/>
    </row>
    <row r="31" spans="3:16" ht="18.600000000000001" customHeight="1"/>
    <row r="32" spans="3:16"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73.5"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41.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1" ht="18.600000000000001" customHeight="1"/>
    <row r="442" ht="18.600000000000001" customHeight="1"/>
    <row r="443" ht="18.600000000000001" customHeight="1"/>
    <row r="444" ht="18.600000000000001" customHeight="1"/>
    <row r="445" ht="39" customHeight="1"/>
    <row r="446" ht="18.600000000000001" customHeight="1"/>
    <row r="447" ht="18.600000000000001" customHeight="1"/>
    <row r="448" ht="18.600000000000001" customHeight="1"/>
    <row r="449" ht="18.600000000000001" customHeight="1"/>
    <row r="450" ht="18.600000000000001" customHeight="1"/>
    <row r="451" ht="18.600000000000001" customHeight="1"/>
    <row r="452" ht="18.600000000000001" customHeight="1"/>
    <row r="457" ht="18.600000000000001" customHeight="1"/>
    <row r="458" ht="18.600000000000001" customHeight="1"/>
    <row r="459" ht="39" customHeight="1"/>
    <row r="460" ht="18.600000000000001" customHeight="1"/>
    <row r="461" ht="87" customHeight="1"/>
    <row r="462" ht="18.600000000000001" customHeight="1"/>
    <row r="463" ht="41.45" customHeight="1"/>
    <row r="464" ht="27" customHeight="1"/>
    <row r="468" ht="54.95" customHeight="1"/>
    <row r="484" ht="18.600000000000001" customHeight="1"/>
    <row r="485" ht="37.5" customHeight="1"/>
    <row r="486" ht="18.600000000000001" customHeight="1"/>
    <row r="487" ht="18.600000000000001" customHeight="1"/>
    <row r="488" ht="18.600000000000001" customHeight="1"/>
    <row r="489" ht="51.6" customHeight="1"/>
    <row r="490" ht="18.600000000000001" customHeight="1"/>
    <row r="491" ht="18.600000000000001" customHeight="1"/>
    <row r="492" ht="18.600000000000001" customHeight="1"/>
    <row r="493" ht="81" customHeight="1"/>
    <row r="494" ht="18.600000000000001" customHeight="1"/>
    <row r="495" ht="18.600000000000001" customHeight="1"/>
    <row r="496" ht="18.600000000000001" customHeight="1"/>
    <row r="497" ht="78" customHeight="1"/>
    <row r="498" ht="18.600000000000001" customHeight="1"/>
    <row r="499" ht="18.600000000000001" customHeight="1"/>
    <row r="500" ht="18.600000000000001" customHeight="1"/>
    <row r="501" ht="38.1" customHeight="1"/>
    <row r="502" ht="113.45" customHeight="1"/>
    <row r="503" ht="18.600000000000001" customHeight="1"/>
    <row r="504" ht="18.600000000000001" customHeight="1"/>
    <row r="505" ht="18.600000000000001" customHeight="1"/>
    <row r="506" ht="18.600000000000001" customHeight="1"/>
    <row r="507" ht="73.5"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29" ht="18.600000000000001" customHeight="1"/>
    <row r="530" ht="18.600000000000001" customHeight="1"/>
    <row r="531" ht="18.600000000000001" customHeight="1"/>
    <row r="532" ht="18.600000000000001" customHeight="1"/>
    <row r="533" ht="18.600000000000001" customHeight="1"/>
    <row r="534" ht="18.600000000000001" customHeight="1"/>
    <row r="535" ht="18.600000000000001" customHeight="1"/>
    <row r="536" ht="18.600000000000001" customHeight="1"/>
    <row r="537" ht="18.600000000000001" customHeight="1"/>
    <row r="538" ht="18.600000000000001" customHeight="1"/>
    <row r="539" ht="18.600000000000001" customHeight="1"/>
    <row r="540" ht="18.600000000000001" customHeight="1"/>
    <row r="543" ht="18.600000000000001" customHeight="1"/>
    <row r="544" ht="18.600000000000001" customHeight="1"/>
    <row r="545" ht="18.600000000000001" customHeight="1"/>
    <row r="546" ht="18.600000000000001" customHeight="1"/>
    <row r="548" ht="18.600000000000001" customHeight="1"/>
    <row r="552" ht="18.600000000000001" customHeight="1"/>
    <row r="554" ht="18.95" customHeight="1"/>
    <row r="555" ht="282" customHeight="1"/>
    <row r="557" ht="18.600000000000001" customHeight="1"/>
    <row r="558" ht="18.600000000000001" customHeight="1"/>
    <row r="559" ht="18.600000000000001" customHeight="1"/>
    <row r="560" ht="18.600000000000001" customHeight="1"/>
    <row r="561" ht="36" customHeight="1"/>
    <row r="566" ht="18.600000000000001" customHeight="1"/>
    <row r="567" ht="63.95" customHeight="1"/>
    <row r="568" ht="18.600000000000001" customHeight="1"/>
    <row r="569" ht="18.600000000000001" customHeight="1"/>
    <row r="571" ht="42.6" customHeight="1"/>
    <row r="579" ht="18.600000000000001" customHeight="1"/>
    <row r="585" ht="60.6" customHeight="1"/>
    <row r="592" ht="41.1" customHeight="1"/>
    <row r="598" ht="42.95" customHeight="1"/>
    <row r="605" ht="27" customHeight="1"/>
    <row r="610" ht="39.6" customHeight="1"/>
    <row r="624" ht="29.45" customHeight="1"/>
    <row r="625" ht="26.45" customHeight="1"/>
    <row r="627" ht="18.95" customHeight="1"/>
    <row r="630" ht="12.6" customHeight="1"/>
    <row r="634" ht="14.45" customHeight="1"/>
    <row r="637" ht="87.95" customHeight="1"/>
    <row r="642" ht="84.6" customHeight="1"/>
    <row r="643" ht="18.600000000000001" customHeight="1"/>
    <row r="644" ht="18.95" customHeight="1"/>
    <row r="645" ht="18.600000000000001" customHeight="1"/>
    <row r="646" ht="18.600000000000001" customHeight="1"/>
    <row r="647" ht="18.600000000000001" customHeight="1"/>
    <row r="649" ht="18.600000000000001" customHeight="1"/>
    <row r="650" ht="18.600000000000001" customHeight="1"/>
    <row r="652" ht="18.600000000000001" customHeight="1"/>
    <row r="653" ht="18.600000000000001" customHeight="1"/>
    <row r="654" ht="21" customHeight="1"/>
    <row r="655" ht="15.95" customHeight="1"/>
    <row r="656" ht="18.600000000000001" customHeight="1"/>
    <row r="658" ht="18.600000000000001" customHeight="1"/>
    <row r="662" ht="15.95" customHeight="1"/>
    <row r="663" ht="18.600000000000001" customHeight="1"/>
    <row r="665" ht="18.600000000000001" customHeight="1"/>
    <row r="666" ht="18.600000000000001" customHeight="1"/>
    <row r="667" ht="18.600000000000001" customHeight="1"/>
    <row r="668" ht="18.600000000000001" customHeight="1"/>
    <row r="669" ht="14.45" customHeight="1"/>
    <row r="673" ht="14.45" customHeight="1"/>
    <row r="674" ht="14.45" customHeight="1"/>
    <row r="675" ht="14.45" customHeight="1"/>
  </sheetData>
  <mergeCells count="6">
    <mergeCell ref="C16:M16"/>
    <mergeCell ref="C17:M18"/>
    <mergeCell ref="C5:M5"/>
    <mergeCell ref="C7:M7"/>
    <mergeCell ref="C14:M14"/>
    <mergeCell ref="C8:M13"/>
  </mergeCells>
  <hyperlinks>
    <hyperlink ref="A4" location="'ÍNDICE REMISSIVO'!A1" display="Índice" xr:uid="{3CF0A883-A45D-4578-B59F-2C538882FCD1}"/>
    <hyperlink ref="F1" location="ÍNDICE!A1" display="Índice" xr:uid="{C71DB8D2-F86D-44C3-907A-5ACC6577C919}"/>
    <hyperlink ref="G1" location="'TEMAS MATERIAIS'!A1" display="Temas materiais" xr:uid="{78F8239D-121F-46C1-B3A3-E0B3BFFE062A}"/>
    <hyperlink ref="H1" location="AMBIENTAL!A1" display="Ambiental" xr:uid="{8779C3C4-C153-4408-8DF6-214BC362F0E6}"/>
    <hyperlink ref="I1" location="ECONÔMICO!A1" display="Econômico " xr:uid="{3325FB95-49B1-41E3-89FD-8E01C0C5DB0D}"/>
    <hyperlink ref="J1" location="GOVERNANÇA!A1" display="Governança " xr:uid="{8A44CC20-ED64-4F24-A672-B6D95EAB64ED}"/>
    <hyperlink ref="L1" location="GRI!A1" display="GRI" xr:uid="{19255903-1A0F-456B-B326-4DED8D5D7900}"/>
    <hyperlink ref="M1" location="SASB!A1" display="SASB" xr:uid="{66E9FE78-18D9-4C8E-87AC-5296E09E0550}"/>
    <hyperlink ref="K1" location="SOCIAL!A1" display="Social " xr:uid="{55F57C1E-0667-4DCE-9B46-87917C6377D7}"/>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A2F73-DC90-4149-A1C9-2B5FB98E08B3}">
  <sheetPr>
    <tabColor rgb="FF0070C0"/>
  </sheetPr>
  <dimension ref="A1:S657"/>
  <sheetViews>
    <sheetView showGridLines="0" showRowColHeaders="0" topLeftCell="A6" zoomScale="67" zoomScaleNormal="80" workbookViewId="0">
      <selection activeCell="N1" sqref="N1"/>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1452</v>
      </c>
      <c r="S3" s="21"/>
    </row>
    <row r="4" spans="1:19" ht="21">
      <c r="A4" s="5" t="s">
        <v>0</v>
      </c>
      <c r="B4" s="6">
        <v>3</v>
      </c>
      <c r="C4" s="4"/>
    </row>
    <row r="5" spans="1:19" ht="21">
      <c r="A5" s="5"/>
      <c r="B5" s="6"/>
      <c r="C5" s="580" t="s">
        <v>1453</v>
      </c>
      <c r="D5" s="580"/>
      <c r="E5" s="580"/>
      <c r="F5" s="580"/>
      <c r="G5" s="580"/>
      <c r="H5" s="580"/>
      <c r="I5" s="580"/>
      <c r="J5" s="580"/>
      <c r="K5" s="580"/>
      <c r="L5" s="580"/>
      <c r="M5" s="580"/>
    </row>
    <row r="6" spans="1:19" ht="18.600000000000001">
      <c r="A6" s="5"/>
      <c r="B6" s="6"/>
      <c r="C6" s="135"/>
    </row>
    <row r="7" spans="1:19" ht="18.95" thickBot="1">
      <c r="A7" s="5"/>
      <c r="B7" s="6"/>
      <c r="C7" s="506" t="s">
        <v>1454</v>
      </c>
      <c r="D7" s="506"/>
      <c r="E7" s="506"/>
      <c r="F7" s="506"/>
      <c r="G7" s="506"/>
      <c r="H7" s="506"/>
      <c r="I7" s="506"/>
      <c r="J7" s="506"/>
      <c r="K7" s="506"/>
      <c r="L7" s="506"/>
      <c r="M7" s="506"/>
    </row>
    <row r="8" spans="1:19" ht="161.44999999999999" customHeight="1">
      <c r="C8" s="632" t="s">
        <v>1188</v>
      </c>
      <c r="D8" s="632"/>
      <c r="E8" s="632"/>
      <c r="F8" s="632"/>
      <c r="G8" s="632"/>
      <c r="H8" s="632"/>
      <c r="I8" s="632"/>
      <c r="J8" s="632"/>
      <c r="K8" s="632"/>
      <c r="L8" s="632"/>
      <c r="M8" s="632"/>
    </row>
    <row r="9" spans="1:19" ht="161.44999999999999" customHeight="1">
      <c r="C9" s="497"/>
      <c r="D9" s="497"/>
      <c r="E9" s="497"/>
      <c r="F9" s="497"/>
      <c r="G9" s="497"/>
      <c r="H9" s="497"/>
      <c r="I9" s="497"/>
      <c r="J9" s="497"/>
      <c r="K9" s="497"/>
      <c r="L9" s="497"/>
      <c r="M9" s="497"/>
    </row>
    <row r="10" spans="1:19" ht="18.600000000000001" customHeight="1"/>
    <row r="11" spans="1:19" ht="18.600000000000001" customHeight="1">
      <c r="N11" s="7"/>
      <c r="O11" s="242"/>
      <c r="P11" s="242"/>
    </row>
    <row r="12" spans="1:19" ht="18.600000000000001" customHeight="1">
      <c r="C12" s="244"/>
      <c r="D12" s="243"/>
      <c r="E12" s="243"/>
      <c r="F12" s="243"/>
      <c r="G12" s="243"/>
      <c r="H12" s="243"/>
      <c r="I12" s="243"/>
      <c r="J12" s="243"/>
      <c r="K12" s="243"/>
      <c r="L12" s="243"/>
      <c r="M12" s="243"/>
      <c r="N12" s="243"/>
      <c r="O12" s="243"/>
      <c r="P12" s="243"/>
    </row>
    <row r="13" spans="1:19" ht="18.600000000000001" customHeight="1"/>
    <row r="14" spans="1:19" ht="18.600000000000001" customHeight="1"/>
    <row r="15" spans="1:19" ht="18.600000000000001" customHeight="1"/>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0" ht="18.600000000000001" customHeight="1"/>
    <row r="31"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73.5"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41.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39"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9" ht="18.600000000000001" customHeight="1"/>
    <row r="440" ht="18.600000000000001" customHeight="1"/>
    <row r="441" ht="39" customHeight="1"/>
    <row r="442" ht="18.600000000000001" customHeight="1"/>
    <row r="443" ht="87" customHeight="1"/>
    <row r="444" ht="18.600000000000001" customHeight="1"/>
    <row r="445" ht="41.45" customHeight="1"/>
    <row r="446" ht="27" customHeight="1"/>
    <row r="450" ht="54.95" customHeight="1"/>
    <row r="466" ht="18.600000000000001" customHeight="1"/>
    <row r="467" ht="37.5" customHeight="1"/>
    <row r="468" ht="18.600000000000001" customHeight="1"/>
    <row r="469" ht="18.600000000000001" customHeight="1"/>
    <row r="470" ht="18.600000000000001" customHeight="1"/>
    <row r="471" ht="51.6" customHeight="1"/>
    <row r="472" ht="18.600000000000001" customHeight="1"/>
    <row r="473" ht="18.600000000000001" customHeight="1"/>
    <row r="474" ht="18.600000000000001" customHeight="1"/>
    <row r="475" ht="81" customHeight="1"/>
    <row r="476" ht="18.600000000000001" customHeight="1"/>
    <row r="477" ht="18.600000000000001" customHeight="1"/>
    <row r="478" ht="18.600000000000001" customHeight="1"/>
    <row r="479" ht="78" customHeight="1"/>
    <row r="480" ht="18.600000000000001" customHeight="1"/>
    <row r="481" ht="18.600000000000001" customHeight="1"/>
    <row r="482" ht="18.600000000000001" customHeight="1"/>
    <row r="483" ht="38.1" customHeight="1"/>
    <row r="484" ht="113.45" customHeight="1"/>
    <row r="485" ht="18.600000000000001" customHeight="1"/>
    <row r="486" ht="18.600000000000001" customHeight="1"/>
    <row r="487" ht="18.600000000000001" customHeight="1"/>
    <row r="488" ht="18.600000000000001" customHeight="1"/>
    <row r="489" ht="73.5"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5" ht="18.600000000000001" customHeight="1"/>
    <row r="526" ht="18.600000000000001" customHeight="1"/>
    <row r="527" ht="18.600000000000001" customHeight="1"/>
    <row r="528" ht="18.600000000000001" customHeight="1"/>
    <row r="530" ht="18.600000000000001" customHeight="1"/>
    <row r="534" ht="18.600000000000001" customHeight="1"/>
    <row r="536" ht="18.95" customHeight="1"/>
    <row r="537" ht="282" customHeight="1"/>
    <row r="539" ht="18.600000000000001" customHeight="1"/>
    <row r="540" ht="18.600000000000001" customHeight="1"/>
    <row r="541" ht="18.600000000000001" customHeight="1"/>
    <row r="542" ht="18.600000000000001" customHeight="1"/>
    <row r="543" ht="36" customHeight="1"/>
    <row r="548" ht="18.600000000000001" customHeight="1"/>
    <row r="549" ht="63.95" customHeight="1"/>
    <row r="550" ht="18.600000000000001" customHeight="1"/>
    <row r="551" ht="18.600000000000001" customHeight="1"/>
    <row r="553" ht="42.6" customHeight="1"/>
    <row r="561" ht="18.600000000000001" customHeight="1"/>
    <row r="567" ht="60.6" customHeight="1"/>
    <row r="574" ht="41.1" customHeight="1"/>
    <row r="580" ht="42.95" customHeight="1"/>
    <row r="587" ht="27" customHeight="1"/>
    <row r="592" ht="39.6" customHeight="1"/>
    <row r="606" ht="29.45" customHeight="1"/>
    <row r="607" ht="26.45" customHeight="1"/>
    <row r="609" ht="18.95" customHeight="1"/>
    <row r="612" ht="12.6" customHeight="1"/>
    <row r="616" ht="14.45" customHeight="1"/>
    <row r="619" ht="87.95" customHeight="1"/>
    <row r="624" ht="84.6" customHeight="1"/>
    <row r="625" ht="18.600000000000001" customHeight="1"/>
    <row r="626" ht="18.95" customHeight="1"/>
    <row r="627" ht="18.600000000000001" customHeight="1"/>
    <row r="628" ht="18.600000000000001" customHeight="1"/>
    <row r="629" ht="18.600000000000001" customHeight="1"/>
    <row r="631" ht="18.600000000000001" customHeight="1"/>
    <row r="632" ht="18.600000000000001" customHeight="1"/>
    <row r="634" ht="18.600000000000001" customHeight="1"/>
    <row r="635" ht="18.600000000000001" customHeight="1"/>
    <row r="636" ht="21" customHeight="1"/>
    <row r="637" ht="15.95" customHeight="1"/>
    <row r="638" ht="18.600000000000001" customHeight="1"/>
    <row r="640" ht="18.600000000000001" customHeight="1"/>
    <row r="644" ht="15.95" customHeight="1"/>
    <row r="645" ht="18.600000000000001" customHeight="1"/>
    <row r="647" ht="18.600000000000001" customHeight="1"/>
    <row r="648" ht="18.600000000000001" customHeight="1"/>
    <row r="649" ht="18.600000000000001" customHeight="1"/>
    <row r="650" ht="18.600000000000001" customHeight="1"/>
    <row r="651" ht="14.45" customHeight="1"/>
    <row r="655" ht="14.45" customHeight="1"/>
    <row r="656" ht="14.45" customHeight="1"/>
    <row r="657" ht="14.45" customHeight="1"/>
  </sheetData>
  <mergeCells count="3">
    <mergeCell ref="C5:M5"/>
    <mergeCell ref="C7:M7"/>
    <mergeCell ref="C8:M9"/>
  </mergeCells>
  <hyperlinks>
    <hyperlink ref="A4" location="'ÍNDICE REMISSIVO'!A1" display="Índice" xr:uid="{3B2A1707-0EBE-4303-B1EA-B8F36A9536C8}"/>
    <hyperlink ref="F1" location="ÍNDICE!A1" display="Índice" xr:uid="{050D08DC-B648-4F09-849A-EA6E2819A842}"/>
    <hyperlink ref="G1" location="'TEMAS MATERIAIS'!A1" display="Temas materiais" xr:uid="{A19AA059-EE23-4263-AC4D-B01ED9DA4813}"/>
    <hyperlink ref="H1" location="AMBIENTAL!A1" display="Ambiental" xr:uid="{746CACE2-6A5C-4F9F-9E7B-1AB8B07AC1AA}"/>
    <hyperlink ref="I1" location="ECONÔMICO!A1" display="Econômico " xr:uid="{0BAB6B10-794C-4128-AD77-7B2CEA753AF3}"/>
    <hyperlink ref="J1" location="GOVERNANÇA!A1" display="Governança " xr:uid="{093AB628-2572-4D8C-9E40-DC5E01DB9A13}"/>
    <hyperlink ref="L1" location="GRI!A1" display="GRI" xr:uid="{5FFDBCD2-CF41-46DF-992E-90758892457A}"/>
    <hyperlink ref="M1" location="SASB!A1" display="SASB" xr:uid="{BF1C7739-2D2D-4177-8493-88989DF6BAE3}"/>
    <hyperlink ref="K1" location="SOCIAL!A1" display="Social " xr:uid="{8FF4588A-609B-47FB-869B-EFDE28C7070C}"/>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B7D0E-9E45-44F5-B2D9-5F5B54AEE972}">
  <sheetPr>
    <tabColor rgb="FF0070C0"/>
  </sheetPr>
  <dimension ref="A1:S657"/>
  <sheetViews>
    <sheetView showGridLines="0" zoomScaleNormal="100" workbookViewId="0">
      <selection activeCell="J14" sqref="J14"/>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1455</v>
      </c>
      <c r="S3" s="21"/>
    </row>
    <row r="4" spans="1:19" ht="21">
      <c r="A4" s="5" t="s">
        <v>0</v>
      </c>
      <c r="B4" s="6">
        <v>3</v>
      </c>
      <c r="C4" s="4"/>
    </row>
    <row r="5" spans="1:19" ht="21">
      <c r="A5" s="5"/>
      <c r="B5" s="6"/>
      <c r="C5" s="580" t="s">
        <v>1456</v>
      </c>
      <c r="D5" s="580"/>
      <c r="E5" s="580"/>
      <c r="F5" s="580"/>
      <c r="G5" s="580"/>
      <c r="H5" s="580"/>
      <c r="I5" s="580"/>
      <c r="J5" s="580"/>
      <c r="K5" s="580"/>
      <c r="L5" s="580"/>
      <c r="M5" s="580"/>
    </row>
    <row r="6" spans="1:19" ht="18.600000000000001">
      <c r="A6" s="5"/>
      <c r="B6" s="6"/>
      <c r="C6" s="135"/>
    </row>
    <row r="7" spans="1:19" ht="18.95" thickBot="1">
      <c r="A7" s="5"/>
      <c r="B7" s="6"/>
      <c r="C7" s="506" t="s">
        <v>1457</v>
      </c>
      <c r="D7" s="506"/>
      <c r="E7" s="506"/>
      <c r="F7" s="506"/>
      <c r="G7" s="506"/>
      <c r="H7" s="506"/>
      <c r="I7" s="506"/>
      <c r="J7" s="506"/>
      <c r="K7" s="506"/>
      <c r="L7" s="506"/>
      <c r="M7" s="506"/>
    </row>
    <row r="8" spans="1:19" ht="18.600000000000001" customHeight="1">
      <c r="C8" s="511" t="s">
        <v>1458</v>
      </c>
      <c r="D8" s="511"/>
      <c r="E8" s="511"/>
      <c r="F8" s="511"/>
      <c r="G8" s="511"/>
      <c r="H8" s="511"/>
      <c r="I8" s="511"/>
      <c r="J8" s="511"/>
      <c r="K8" s="511"/>
      <c r="L8" s="511"/>
      <c r="M8" s="511"/>
    </row>
    <row r="9" spans="1:19" ht="201.6" customHeight="1">
      <c r="C9" s="515"/>
      <c r="D9" s="515"/>
      <c r="E9" s="515"/>
      <c r="F9" s="515"/>
      <c r="G9" s="515"/>
      <c r="H9" s="515"/>
      <c r="I9" s="515"/>
      <c r="J9" s="515"/>
      <c r="K9" s="515"/>
      <c r="L9" s="515"/>
      <c r="M9" s="515"/>
    </row>
    <row r="10" spans="1:19" ht="18.600000000000001" customHeight="1" thickBot="1">
      <c r="C10" s="506" t="s">
        <v>1459</v>
      </c>
      <c r="D10" s="506"/>
      <c r="E10" s="506"/>
      <c r="F10" s="506"/>
      <c r="G10" s="506"/>
      <c r="H10" s="506"/>
      <c r="I10" s="506"/>
      <c r="J10" s="506"/>
      <c r="K10" s="506"/>
      <c r="L10" s="506"/>
      <c r="M10" s="506"/>
    </row>
    <row r="11" spans="1:19" ht="18.600000000000001" customHeight="1">
      <c r="C11" s="511" t="s">
        <v>1460</v>
      </c>
      <c r="D11" s="633"/>
      <c r="E11" s="633"/>
      <c r="F11" s="633"/>
      <c r="G11" s="633"/>
      <c r="H11" s="633"/>
      <c r="I11" s="633"/>
      <c r="J11" s="633"/>
      <c r="K11" s="633"/>
      <c r="L11" s="633"/>
      <c r="M11" s="633"/>
      <c r="N11" s="7"/>
      <c r="O11" s="242"/>
      <c r="P11" s="242"/>
    </row>
    <row r="12" spans="1:19" ht="35.1" customHeight="1">
      <c r="C12" s="634"/>
      <c r="D12" s="634"/>
      <c r="E12" s="634"/>
      <c r="F12" s="634"/>
      <c r="G12" s="634"/>
      <c r="H12" s="634"/>
      <c r="I12" s="634"/>
      <c r="J12" s="634"/>
      <c r="K12" s="634"/>
      <c r="L12" s="634"/>
      <c r="M12" s="634"/>
      <c r="N12" s="243"/>
      <c r="O12" s="243"/>
      <c r="P12" s="243"/>
    </row>
    <row r="13" spans="1:19" ht="18.600000000000001" customHeight="1"/>
    <row r="14" spans="1:19" ht="18.600000000000001" customHeight="1"/>
    <row r="15" spans="1:19" ht="18.600000000000001" customHeight="1"/>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0" ht="18.600000000000001" customHeight="1"/>
    <row r="31"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73.5"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41.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39"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9" ht="18.600000000000001" customHeight="1"/>
    <row r="440" ht="18.600000000000001" customHeight="1"/>
    <row r="441" ht="39" customHeight="1"/>
    <row r="442" ht="18.600000000000001" customHeight="1"/>
    <row r="443" ht="87" customHeight="1"/>
    <row r="444" ht="18.600000000000001" customHeight="1"/>
    <row r="445" ht="41.45" customHeight="1"/>
    <row r="446" ht="27" customHeight="1"/>
    <row r="450" ht="54.95" customHeight="1"/>
    <row r="466" ht="18.600000000000001" customHeight="1"/>
    <row r="467" ht="37.5" customHeight="1"/>
    <row r="468" ht="18.600000000000001" customHeight="1"/>
    <row r="469" ht="18.600000000000001" customHeight="1"/>
    <row r="470" ht="18.600000000000001" customHeight="1"/>
    <row r="471" ht="51.6" customHeight="1"/>
    <row r="472" ht="18.600000000000001" customHeight="1"/>
    <row r="473" ht="18.600000000000001" customHeight="1"/>
    <row r="474" ht="18.600000000000001" customHeight="1"/>
    <row r="475" ht="81" customHeight="1"/>
    <row r="476" ht="18.600000000000001" customHeight="1"/>
    <row r="477" ht="18.600000000000001" customHeight="1"/>
    <row r="478" ht="18.600000000000001" customHeight="1"/>
    <row r="479" ht="78" customHeight="1"/>
    <row r="480" ht="18.600000000000001" customHeight="1"/>
    <row r="481" ht="18.600000000000001" customHeight="1"/>
    <row r="482" ht="18.600000000000001" customHeight="1"/>
    <row r="483" ht="38.1" customHeight="1"/>
    <row r="484" ht="113.45" customHeight="1"/>
    <row r="485" ht="18.600000000000001" customHeight="1"/>
    <row r="486" ht="18.600000000000001" customHeight="1"/>
    <row r="487" ht="18.600000000000001" customHeight="1"/>
    <row r="488" ht="18.600000000000001" customHeight="1"/>
    <row r="489" ht="73.5"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5" ht="18.600000000000001" customHeight="1"/>
    <row r="526" ht="18.600000000000001" customHeight="1"/>
    <row r="527" ht="18.600000000000001" customHeight="1"/>
    <row r="528" ht="18.600000000000001" customHeight="1"/>
    <row r="530" ht="18.600000000000001" customHeight="1"/>
    <row r="534" ht="18.600000000000001" customHeight="1"/>
    <row r="536" ht="18.95" customHeight="1"/>
    <row r="537" ht="282" customHeight="1"/>
    <row r="539" ht="18.600000000000001" customHeight="1"/>
    <row r="540" ht="18.600000000000001" customHeight="1"/>
    <row r="541" ht="18.600000000000001" customHeight="1"/>
    <row r="542" ht="18.600000000000001" customHeight="1"/>
    <row r="543" ht="36" customHeight="1"/>
    <row r="548" ht="18.600000000000001" customHeight="1"/>
    <row r="549" ht="63.95" customHeight="1"/>
    <row r="550" ht="18.600000000000001" customHeight="1"/>
    <row r="551" ht="18.600000000000001" customHeight="1"/>
    <row r="553" ht="42.6" customHeight="1"/>
    <row r="561" ht="18.600000000000001" customHeight="1"/>
    <row r="567" ht="60.6" customHeight="1"/>
    <row r="574" ht="41.1" customHeight="1"/>
    <row r="580" ht="42.95" customHeight="1"/>
    <row r="587" ht="27" customHeight="1"/>
    <row r="592" ht="39.6" customHeight="1"/>
    <row r="606" ht="29.45" customHeight="1"/>
    <row r="607" ht="26.45" customHeight="1"/>
    <row r="609" ht="18.95" customHeight="1"/>
    <row r="612" ht="12.6" customHeight="1"/>
    <row r="616" ht="14.45" customHeight="1"/>
    <row r="619" ht="87.95" customHeight="1"/>
    <row r="624" ht="84.6" customHeight="1"/>
    <row r="625" ht="18.600000000000001" customHeight="1"/>
    <row r="626" ht="18.95" customHeight="1"/>
    <row r="627" ht="18.600000000000001" customHeight="1"/>
    <row r="628" ht="18.600000000000001" customHeight="1"/>
    <row r="629" ht="18.600000000000001" customHeight="1"/>
    <row r="631" ht="18.600000000000001" customHeight="1"/>
    <row r="632" ht="18.600000000000001" customHeight="1"/>
    <row r="634" ht="18.600000000000001" customHeight="1"/>
    <row r="635" ht="18.600000000000001" customHeight="1"/>
    <row r="636" ht="21" customHeight="1"/>
    <row r="637" ht="15.95" customHeight="1"/>
    <row r="638" ht="18.600000000000001" customHeight="1"/>
    <row r="640" ht="18.600000000000001" customHeight="1"/>
    <row r="644" ht="15.95" customHeight="1"/>
    <row r="645" ht="18.600000000000001" customHeight="1"/>
    <row r="647" ht="18.600000000000001" customHeight="1"/>
    <row r="648" ht="18.600000000000001" customHeight="1"/>
    <row r="649" ht="18.600000000000001" customHeight="1"/>
    <row r="650" ht="18.600000000000001" customHeight="1"/>
    <row r="651" ht="14.45" customHeight="1"/>
    <row r="655" ht="14.45" customHeight="1"/>
    <row r="656" ht="14.45" customHeight="1"/>
    <row r="657" ht="14.45" customHeight="1"/>
  </sheetData>
  <mergeCells count="5">
    <mergeCell ref="C5:M5"/>
    <mergeCell ref="C7:M7"/>
    <mergeCell ref="C8:M9"/>
    <mergeCell ref="C10:M10"/>
    <mergeCell ref="C11:M12"/>
  </mergeCells>
  <hyperlinks>
    <hyperlink ref="A4" location="'ÍNDICE REMISSIVO'!A1" display="Índice" xr:uid="{3912EB93-1088-4F41-99C3-743A4F97FA9E}"/>
    <hyperlink ref="F1" location="ÍNDICE!A1" display="Índice" xr:uid="{74A39946-B856-4B82-9E35-99330E2EA48A}"/>
    <hyperlink ref="G1" location="'TEMAS MATERIAIS'!A1" display="Temas materiais" xr:uid="{593B506B-6B78-4543-8BDC-FE0732691592}"/>
    <hyperlink ref="H1" location="AMBIENTAL!A1" display="Ambiental" xr:uid="{D22DEFA7-F242-494D-9676-C2FD258BFCDC}"/>
    <hyperlink ref="I1" location="ECONÔMICO!A1" display="Econômico " xr:uid="{B689008C-C20E-4DE0-BB0F-07F8F9E749FC}"/>
    <hyperlink ref="J1" location="GOVERNANÇA!A1" display="Governança " xr:uid="{8BE78A1E-6743-4BF4-B6BF-F0CA347D420C}"/>
    <hyperlink ref="L1" location="GRI!A1" display="GRI" xr:uid="{1428A94F-AA60-43C1-AD46-D5AF55BA0E2E}"/>
    <hyperlink ref="M1" location="SASB!A1" display="SASB" xr:uid="{6B503B3B-159C-48DA-BC99-239161498DBD}"/>
    <hyperlink ref="K1" location="SOCIAL!A1" display="Social " xr:uid="{355B6D9C-2983-454E-B143-1341C11FD9C9}"/>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DCF98-8859-4CFA-89D1-D92D6A551D88}">
  <sheetPr>
    <tabColor rgb="FF0070C0"/>
  </sheetPr>
  <dimension ref="A1:S660"/>
  <sheetViews>
    <sheetView showGridLines="0" showRowColHeaders="0" topLeftCell="A9" zoomScale="63" zoomScaleNormal="80" workbookViewId="0">
      <selection activeCell="C13" sqref="C13:M13"/>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1461</v>
      </c>
      <c r="S3" s="21"/>
    </row>
    <row r="4" spans="1:19" ht="21">
      <c r="A4" s="5" t="s">
        <v>0</v>
      </c>
      <c r="B4" s="6">
        <v>3</v>
      </c>
      <c r="C4" s="4"/>
    </row>
    <row r="5" spans="1:19" ht="21">
      <c r="A5" s="5"/>
      <c r="B5" s="6"/>
      <c r="C5" s="580" t="s">
        <v>1462</v>
      </c>
      <c r="D5" s="580"/>
      <c r="E5" s="580"/>
      <c r="F5" s="580"/>
      <c r="G5" s="580"/>
      <c r="H5" s="580"/>
      <c r="I5" s="580"/>
      <c r="J5" s="580"/>
      <c r="K5" s="580"/>
      <c r="L5" s="580"/>
      <c r="M5" s="580"/>
    </row>
    <row r="6" spans="1:19" ht="18.600000000000001">
      <c r="A6" s="5"/>
      <c r="B6" s="6"/>
      <c r="C6" s="135"/>
    </row>
    <row r="7" spans="1:19" ht="18.95" thickBot="1">
      <c r="A7" s="5"/>
      <c r="B7" s="6"/>
      <c r="C7" s="506" t="s">
        <v>1463</v>
      </c>
      <c r="D7" s="506"/>
      <c r="E7" s="506"/>
      <c r="F7" s="506"/>
      <c r="G7" s="506"/>
      <c r="H7" s="506"/>
      <c r="I7" s="506"/>
      <c r="J7" s="506"/>
      <c r="K7" s="506"/>
      <c r="L7" s="506"/>
      <c r="M7" s="506"/>
    </row>
    <row r="8" spans="1:19" ht="18.600000000000001" customHeight="1">
      <c r="C8" s="302"/>
      <c r="D8" s="303"/>
      <c r="E8" s="303"/>
      <c r="F8" s="303"/>
      <c r="G8" s="303"/>
      <c r="H8" s="303"/>
      <c r="I8" s="303"/>
      <c r="J8" s="303"/>
      <c r="K8" s="303"/>
      <c r="L8" s="303"/>
      <c r="M8" s="303"/>
    </row>
    <row r="9" spans="1:19" ht="150" customHeight="1">
      <c r="C9" s="497" t="s">
        <v>1464</v>
      </c>
      <c r="D9" s="497"/>
      <c r="E9" s="497"/>
      <c r="F9" s="497"/>
      <c r="G9" s="497"/>
      <c r="H9" s="497"/>
      <c r="I9" s="497"/>
      <c r="J9" s="497"/>
      <c r="K9" s="497"/>
      <c r="L9" s="497"/>
      <c r="M9" s="497"/>
    </row>
    <row r="10" spans="1:19" ht="18.600000000000001">
      <c r="C10" s="168"/>
      <c r="D10" s="168"/>
      <c r="E10" s="168"/>
      <c r="F10" s="168"/>
      <c r="G10" s="168"/>
      <c r="H10" s="168"/>
      <c r="I10" s="168"/>
      <c r="J10" s="168"/>
      <c r="K10" s="168"/>
      <c r="L10" s="168"/>
      <c r="M10" s="168"/>
    </row>
    <row r="11" spans="1:19" ht="21">
      <c r="C11" s="580" t="s">
        <v>1465</v>
      </c>
      <c r="D11" s="580"/>
      <c r="E11" s="580"/>
      <c r="F11" s="580"/>
      <c r="G11" s="580"/>
      <c r="H11" s="580"/>
      <c r="I11" s="580"/>
      <c r="J11" s="580"/>
      <c r="K11" s="580"/>
      <c r="L11" s="580"/>
      <c r="M11" s="580"/>
    </row>
    <row r="13" spans="1:19" ht="18.600000000000001" customHeight="1" thickBot="1">
      <c r="C13" s="506" t="s">
        <v>1466</v>
      </c>
      <c r="D13" s="506"/>
      <c r="E13" s="506"/>
      <c r="F13" s="506"/>
      <c r="G13" s="506"/>
      <c r="H13" s="506"/>
      <c r="I13" s="506"/>
      <c r="J13" s="506"/>
      <c r="K13" s="506"/>
      <c r="L13" s="506"/>
      <c r="M13" s="506"/>
    </row>
    <row r="14" spans="1:19" ht="18.600000000000001" customHeight="1">
      <c r="C14" s="94"/>
      <c r="D14" s="137"/>
      <c r="E14" s="137"/>
      <c r="F14" s="137"/>
      <c r="G14" s="137"/>
      <c r="H14" s="246"/>
      <c r="I14" s="246"/>
      <c r="J14" s="246"/>
      <c r="K14" s="246"/>
      <c r="L14" s="7"/>
      <c r="M14" s="7"/>
      <c r="N14" s="7"/>
      <c r="O14" s="242"/>
      <c r="P14" s="242"/>
    </row>
    <row r="15" spans="1:19" ht="97.5" customHeight="1">
      <c r="C15" s="635" t="s">
        <v>1467</v>
      </c>
      <c r="D15" s="635"/>
      <c r="E15" s="635"/>
      <c r="F15" s="635"/>
      <c r="G15" s="635"/>
      <c r="H15" s="635"/>
      <c r="I15" s="635"/>
      <c r="J15" s="635"/>
      <c r="K15" s="635"/>
      <c r="L15" s="635"/>
      <c r="M15" s="635"/>
      <c r="N15" s="243"/>
      <c r="O15" s="243"/>
      <c r="P15" s="243"/>
    </row>
    <row r="16" spans="1:19" ht="18.600000000000001" customHeight="1"/>
    <row r="17" spans="3:13" ht="18.600000000000001" customHeight="1" thickBot="1">
      <c r="C17" s="506" t="s">
        <v>1468</v>
      </c>
      <c r="D17" s="506"/>
      <c r="E17" s="506"/>
      <c r="F17" s="506"/>
      <c r="G17" s="506"/>
      <c r="H17" s="506"/>
      <c r="I17" s="506"/>
      <c r="J17" s="506"/>
      <c r="K17" s="506"/>
      <c r="L17" s="506"/>
      <c r="M17" s="506"/>
    </row>
    <row r="18" spans="3:13" ht="18.600000000000001" customHeight="1">
      <c r="C18" s="94"/>
      <c r="D18" s="137"/>
      <c r="E18" s="137"/>
      <c r="F18" s="137"/>
      <c r="G18" s="137"/>
      <c r="H18" s="246"/>
      <c r="I18" s="246"/>
      <c r="J18" s="246"/>
      <c r="K18" s="246"/>
      <c r="L18" s="7"/>
      <c r="M18" s="7"/>
    </row>
    <row r="19" spans="3:13" ht="108.95" customHeight="1">
      <c r="C19" s="635" t="s">
        <v>1467</v>
      </c>
      <c r="D19" s="635"/>
      <c r="E19" s="635"/>
      <c r="F19" s="635"/>
      <c r="G19" s="635"/>
      <c r="H19" s="635"/>
      <c r="I19" s="635"/>
      <c r="J19" s="635"/>
      <c r="K19" s="635"/>
      <c r="L19" s="635"/>
      <c r="M19" s="635"/>
    </row>
    <row r="20" spans="3:13" ht="18.600000000000001" customHeight="1"/>
    <row r="21" spans="3:13" ht="18.600000000000001" customHeight="1">
      <c r="C21" s="137"/>
    </row>
    <row r="22" spans="3:13" ht="18.600000000000001" customHeight="1"/>
    <row r="23" spans="3:13" ht="18.600000000000001" customHeight="1"/>
    <row r="24" spans="3:13" ht="18.600000000000001" customHeight="1"/>
    <row r="25" spans="3:13" ht="18.600000000000001" customHeight="1"/>
    <row r="26" spans="3:13" ht="18.600000000000001" customHeight="1"/>
    <row r="27" spans="3:13" ht="18.600000000000001" customHeight="1"/>
    <row r="28" spans="3:13" ht="18.600000000000001" customHeight="1"/>
    <row r="29" spans="3:13" ht="18.600000000000001" customHeight="1"/>
    <row r="30" spans="3:13" ht="18.600000000000001" customHeight="1"/>
    <row r="31" spans="3:13" ht="18.600000000000001" customHeight="1"/>
    <row r="32" spans="3:13"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73.5"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41.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39"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42" ht="18.600000000000001" customHeight="1"/>
    <row r="443" ht="18.600000000000001" customHeight="1"/>
    <row r="444" ht="39" customHeight="1"/>
    <row r="445" ht="18.600000000000001" customHeight="1"/>
    <row r="446" ht="87" customHeight="1"/>
    <row r="447" ht="18.600000000000001" customHeight="1"/>
    <row r="448" ht="41.45" customHeight="1"/>
    <row r="449" ht="27" customHeight="1"/>
    <row r="453" ht="54.95" customHeight="1"/>
    <row r="469" ht="18.600000000000001" customHeight="1"/>
    <row r="470" ht="37.5" customHeight="1"/>
    <row r="471" ht="18.600000000000001" customHeight="1"/>
    <row r="472" ht="18.600000000000001" customHeight="1"/>
    <row r="473" ht="18.600000000000001" customHeight="1"/>
    <row r="474" ht="51.6" customHeight="1"/>
    <row r="475" ht="18.600000000000001" customHeight="1"/>
    <row r="476" ht="18.600000000000001" customHeight="1"/>
    <row r="477" ht="18.600000000000001" customHeight="1"/>
    <row r="478" ht="81" customHeight="1"/>
    <row r="479" ht="18.600000000000001" customHeight="1"/>
    <row r="480" ht="18.600000000000001" customHeight="1"/>
    <row r="481" ht="18.600000000000001" customHeight="1"/>
    <row r="482" ht="78" customHeight="1"/>
    <row r="483" ht="18.600000000000001" customHeight="1"/>
    <row r="484" ht="18.600000000000001" customHeight="1"/>
    <row r="485" ht="18.600000000000001" customHeight="1"/>
    <row r="486" ht="38.1" customHeight="1"/>
    <row r="487" ht="113.45" customHeight="1"/>
    <row r="488" ht="18.600000000000001" customHeight="1"/>
    <row r="489" ht="18.600000000000001" customHeight="1"/>
    <row r="490" ht="18.600000000000001" customHeight="1"/>
    <row r="491" ht="18.600000000000001" customHeight="1"/>
    <row r="492" ht="73.5"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8" ht="18.600000000000001" customHeight="1"/>
    <row r="529" ht="18.600000000000001" customHeight="1"/>
    <row r="530" ht="18.600000000000001" customHeight="1"/>
    <row r="531" ht="18.600000000000001" customHeight="1"/>
    <row r="533" ht="18.600000000000001" customHeight="1"/>
    <row r="537" ht="18.600000000000001" customHeight="1"/>
    <row r="539" ht="18.95" customHeight="1"/>
    <row r="540" ht="282" customHeight="1"/>
    <row r="542" ht="18.600000000000001" customHeight="1"/>
    <row r="543" ht="18.600000000000001" customHeight="1"/>
    <row r="544" ht="18.600000000000001" customHeight="1"/>
    <row r="545" ht="18.600000000000001" customHeight="1"/>
    <row r="546" ht="36" customHeight="1"/>
    <row r="551" ht="18.600000000000001" customHeight="1"/>
    <row r="552" ht="63.95" customHeight="1"/>
    <row r="553" ht="18.600000000000001" customHeight="1"/>
    <row r="554" ht="18.600000000000001" customHeight="1"/>
    <row r="556" ht="42.6" customHeight="1"/>
    <row r="564" ht="18.600000000000001" customHeight="1"/>
    <row r="570" ht="60.6" customHeight="1"/>
    <row r="577" ht="41.1" customHeight="1"/>
    <row r="583" ht="42.95" customHeight="1"/>
    <row r="590" ht="27" customHeight="1"/>
    <row r="595" ht="39.6" customHeight="1"/>
    <row r="609" ht="29.45" customHeight="1"/>
    <row r="610" ht="26.45" customHeight="1"/>
    <row r="612" ht="18.95" customHeight="1"/>
    <row r="615" ht="12.6" customHeight="1"/>
    <row r="619" ht="14.45" customHeight="1"/>
    <row r="622" ht="87.95" customHeight="1"/>
    <row r="627" ht="84.6" customHeight="1"/>
    <row r="628" ht="18.600000000000001" customHeight="1"/>
    <row r="629" ht="18.95" customHeight="1"/>
    <row r="630" ht="18.600000000000001" customHeight="1"/>
    <row r="631" ht="18.600000000000001" customHeight="1"/>
    <row r="632" ht="18.600000000000001" customHeight="1"/>
    <row r="634" ht="18.600000000000001" customHeight="1"/>
    <row r="635" ht="18.600000000000001" customHeight="1"/>
    <row r="637" ht="18.600000000000001" customHeight="1"/>
    <row r="638" ht="18.600000000000001" customHeight="1"/>
    <row r="639" ht="21" customHeight="1"/>
    <row r="640" ht="15.95" customHeight="1"/>
    <row r="641" ht="18.600000000000001" customHeight="1"/>
    <row r="643" ht="18.600000000000001" customHeight="1"/>
    <row r="647" ht="15.95" customHeight="1"/>
    <row r="648" ht="18.600000000000001" customHeight="1"/>
    <row r="650" ht="18.600000000000001" customHeight="1"/>
    <row r="651" ht="18.600000000000001" customHeight="1"/>
    <row r="652" ht="18.600000000000001" customHeight="1"/>
    <row r="653" ht="18.600000000000001" customHeight="1"/>
    <row r="654" ht="14.45" customHeight="1"/>
    <row r="658" ht="14.45" customHeight="1"/>
    <row r="659" ht="14.45" customHeight="1"/>
    <row r="660" ht="14.45" customHeight="1"/>
  </sheetData>
  <mergeCells count="8">
    <mergeCell ref="C17:M17"/>
    <mergeCell ref="C19:M19"/>
    <mergeCell ref="C5:M5"/>
    <mergeCell ref="C7:M7"/>
    <mergeCell ref="C13:M13"/>
    <mergeCell ref="C9:M9"/>
    <mergeCell ref="C11:M11"/>
    <mergeCell ref="C15:M15"/>
  </mergeCells>
  <hyperlinks>
    <hyperlink ref="A4" location="'ÍNDICE REMISSIVO'!A1" display="Índice" xr:uid="{F9BD187D-8475-4C41-BC76-484EE6A69ACD}"/>
    <hyperlink ref="F1" location="ÍNDICE!A1" display="Índice" xr:uid="{32CBE9F3-B11F-4C95-BF3B-41FB5CCA8B8C}"/>
    <hyperlink ref="G1" location="'TEMAS MATERIAIS'!A1" display="Temas materiais" xr:uid="{82898F73-27F2-4EFA-BF9F-5AF16163E8EE}"/>
    <hyperlink ref="H1" location="AMBIENTAL!A1" display="Ambiental" xr:uid="{4035B826-CB1C-4207-9A0C-7D02DAEC82C9}"/>
    <hyperlink ref="I1" location="ECONÔMICO!A1" display="Econômico " xr:uid="{D8D109DB-7B91-42DC-A857-86C3AEDF98A4}"/>
    <hyperlink ref="J1" location="GOVERNANÇA!A1" display="Governança " xr:uid="{3BEA711F-9E0B-416A-8D82-0FF0E6C22F40}"/>
    <hyperlink ref="L1" location="GRI!A1" display="GRI" xr:uid="{171E9FCA-7288-4A02-ADCF-23F76F81B3FF}"/>
    <hyperlink ref="M1" location="SASB!A1" display="SASB" xr:uid="{7C4A535C-FC0B-4C8E-899A-9A2253BBDEF9}"/>
    <hyperlink ref="K1" location="SOCIAL!A1" display="Social " xr:uid="{E7AC31C0-FC28-4D76-8118-D84FAEC6C976}"/>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F8680-0A84-4546-A5D5-9777E00949D0}">
  <sheetPr>
    <tabColor rgb="FF0070C0"/>
  </sheetPr>
  <dimension ref="A1:S663"/>
  <sheetViews>
    <sheetView showGridLines="0" topLeftCell="A19" zoomScale="59" zoomScaleNormal="80" workbookViewId="0">
      <selection activeCell="O21" sqref="O21"/>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1469</v>
      </c>
      <c r="S3" s="21"/>
    </row>
    <row r="4" spans="1:19" ht="21">
      <c r="A4" s="5" t="s">
        <v>0</v>
      </c>
      <c r="B4" s="6">
        <v>3</v>
      </c>
      <c r="C4" s="4"/>
    </row>
    <row r="5" spans="1:19" ht="21">
      <c r="A5" s="5"/>
      <c r="B5" s="6"/>
      <c r="C5" s="580" t="s">
        <v>1470</v>
      </c>
      <c r="D5" s="580"/>
      <c r="E5" s="580"/>
      <c r="F5" s="580"/>
      <c r="G5" s="580"/>
      <c r="H5" s="580"/>
      <c r="I5" s="580"/>
      <c r="J5" s="580"/>
      <c r="K5" s="580"/>
      <c r="L5" s="580"/>
      <c r="M5" s="580"/>
    </row>
    <row r="6" spans="1:19" ht="18.600000000000001">
      <c r="A6" s="5"/>
      <c r="B6" s="6"/>
      <c r="C6" s="135"/>
    </row>
    <row r="7" spans="1:19" ht="18.95" thickBot="1">
      <c r="A7" s="5"/>
      <c r="B7" s="6"/>
      <c r="C7" s="506" t="s">
        <v>1471</v>
      </c>
      <c r="D7" s="506"/>
      <c r="E7" s="506"/>
      <c r="F7" s="506"/>
      <c r="G7" s="506"/>
      <c r="H7" s="506"/>
      <c r="I7" s="506"/>
      <c r="J7" s="506"/>
      <c r="K7" s="506"/>
      <c r="L7" s="506"/>
      <c r="M7" s="506"/>
    </row>
    <row r="8" spans="1:19" ht="18.600000000000001" customHeight="1">
      <c r="C8" s="248"/>
      <c r="D8" s="247"/>
      <c r="E8" s="247"/>
      <c r="F8" s="247"/>
      <c r="G8" s="247"/>
      <c r="H8" s="247"/>
      <c r="I8" s="247"/>
      <c r="J8" s="247"/>
      <c r="K8" s="247"/>
      <c r="L8" s="247"/>
      <c r="M8" s="247"/>
    </row>
    <row r="9" spans="1:19" ht="409.5" customHeight="1">
      <c r="C9" s="497" t="s">
        <v>1472</v>
      </c>
      <c r="D9" s="497"/>
      <c r="E9" s="497"/>
      <c r="F9" s="497"/>
      <c r="G9" s="497"/>
      <c r="H9" s="497"/>
      <c r="I9" s="497"/>
      <c r="J9" s="497"/>
      <c r="K9" s="497"/>
      <c r="L9" s="497"/>
      <c r="M9" s="497"/>
    </row>
    <row r="10" spans="1:19" ht="45" customHeight="1" thickBot="1">
      <c r="C10" s="506" t="s">
        <v>1473</v>
      </c>
      <c r="D10" s="506"/>
      <c r="E10" s="506"/>
      <c r="F10" s="506"/>
      <c r="G10" s="506"/>
      <c r="H10" s="506"/>
      <c r="I10" s="506"/>
      <c r="J10" s="506"/>
      <c r="K10" s="506"/>
      <c r="L10" s="506"/>
      <c r="M10" s="506"/>
    </row>
    <row r="11" spans="1:19" ht="18.600000000000001" customHeight="1">
      <c r="C11" s="571" t="s">
        <v>1474</v>
      </c>
      <c r="D11" s="571"/>
      <c r="E11" s="571"/>
      <c r="F11" s="571"/>
      <c r="G11" s="571"/>
      <c r="H11" s="571"/>
      <c r="I11" s="571"/>
      <c r="J11" s="571"/>
      <c r="K11" s="571"/>
      <c r="L11" s="571"/>
      <c r="M11" s="571"/>
    </row>
    <row r="12" spans="1:19" ht="18.600000000000001" customHeight="1">
      <c r="C12" s="571"/>
      <c r="D12" s="571"/>
      <c r="E12" s="571"/>
      <c r="F12" s="571"/>
      <c r="G12" s="571"/>
      <c r="H12" s="571"/>
      <c r="I12" s="571"/>
      <c r="J12" s="571"/>
      <c r="K12" s="571"/>
      <c r="L12" s="571"/>
      <c r="M12" s="571"/>
    </row>
    <row r="13" spans="1:19" ht="18.600000000000001">
      <c r="C13" s="168"/>
      <c r="D13" s="168"/>
      <c r="E13" s="168"/>
      <c r="F13" s="168"/>
      <c r="G13" s="168"/>
      <c r="H13" s="168"/>
      <c r="I13" s="168"/>
      <c r="J13" s="168"/>
      <c r="K13" s="168"/>
      <c r="L13" s="168"/>
      <c r="M13" s="168"/>
    </row>
    <row r="14" spans="1:19" ht="18.600000000000001">
      <c r="C14" s="168"/>
      <c r="D14" s="168"/>
      <c r="E14" s="168"/>
      <c r="F14" s="168"/>
      <c r="G14" s="168"/>
      <c r="H14" s="168"/>
      <c r="I14" s="168"/>
      <c r="J14" s="168"/>
      <c r="K14" s="168"/>
      <c r="L14" s="168"/>
      <c r="M14" s="168"/>
    </row>
    <row r="15" spans="1:19" ht="21">
      <c r="C15" s="580" t="s">
        <v>1475</v>
      </c>
      <c r="D15" s="580"/>
      <c r="E15" s="580"/>
      <c r="F15" s="580"/>
      <c r="G15" s="580"/>
      <c r="H15" s="580"/>
      <c r="I15" s="580"/>
      <c r="J15" s="580"/>
      <c r="K15" s="580"/>
      <c r="L15" s="580"/>
      <c r="M15" s="580"/>
    </row>
    <row r="17" spans="3:16" ht="18.600000000000001" customHeight="1" thickBot="1">
      <c r="C17" s="506" t="s">
        <v>1476</v>
      </c>
      <c r="D17" s="506"/>
      <c r="E17" s="506"/>
      <c r="F17" s="506"/>
      <c r="G17" s="506"/>
      <c r="H17" s="506"/>
      <c r="I17" s="506"/>
      <c r="J17" s="506"/>
      <c r="K17" s="506"/>
      <c r="L17" s="506"/>
      <c r="M17" s="506"/>
    </row>
    <row r="18" spans="3:16" ht="18.600000000000001" customHeight="1">
      <c r="C18" s="94"/>
      <c r="D18" s="137"/>
      <c r="E18" s="137"/>
      <c r="F18" s="137"/>
      <c r="G18" s="137"/>
      <c r="H18" s="246"/>
      <c r="I18" s="246"/>
      <c r="J18" s="246"/>
      <c r="K18" s="246"/>
      <c r="L18" s="7"/>
      <c r="M18" s="7"/>
      <c r="N18" s="7"/>
      <c r="O18" s="242"/>
      <c r="P18" s="242"/>
    </row>
    <row r="19" spans="3:16" ht="116.1" customHeight="1">
      <c r="C19" s="541" t="s">
        <v>1477</v>
      </c>
      <c r="D19" s="541"/>
      <c r="E19" s="541"/>
      <c r="F19" s="541"/>
      <c r="G19" s="541"/>
      <c r="H19" s="541"/>
      <c r="I19" s="541"/>
      <c r="J19" s="541"/>
      <c r="K19" s="541"/>
      <c r="L19" s="541"/>
      <c r="M19" s="541"/>
      <c r="N19" s="243"/>
      <c r="O19" s="243"/>
      <c r="P19" s="243"/>
    </row>
    <row r="20" spans="3:16" ht="18.600000000000001" customHeight="1">
      <c r="C20" s="334"/>
      <c r="D20" s="334"/>
      <c r="E20" s="334"/>
      <c r="F20" s="334"/>
      <c r="G20" s="334"/>
      <c r="H20" s="334"/>
      <c r="I20" s="334"/>
      <c r="J20" s="334"/>
      <c r="K20" s="334"/>
      <c r="L20" s="334"/>
      <c r="M20" s="334"/>
    </row>
    <row r="21" spans="3:16" ht="18.600000000000001" customHeight="1" thickBot="1">
      <c r="C21" s="560" t="s">
        <v>1478</v>
      </c>
      <c r="D21" s="560"/>
      <c r="E21" s="560"/>
      <c r="F21" s="560"/>
      <c r="G21" s="560"/>
      <c r="H21" s="560"/>
      <c r="I21" s="560"/>
      <c r="J21" s="560"/>
      <c r="K21" s="560"/>
      <c r="L21" s="560"/>
      <c r="M21" s="560"/>
    </row>
    <row r="22" spans="3:16" ht="18.600000000000001" customHeight="1">
      <c r="C22" s="389"/>
      <c r="D22" s="387"/>
      <c r="E22" s="387"/>
      <c r="F22" s="387"/>
      <c r="G22" s="387"/>
      <c r="H22" s="402"/>
      <c r="I22" s="402"/>
      <c r="J22" s="402"/>
      <c r="K22" s="402"/>
      <c r="L22" s="331"/>
      <c r="M22" s="331"/>
    </row>
    <row r="23" spans="3:16" ht="102" customHeight="1">
      <c r="C23" s="630" t="s">
        <v>1479</v>
      </c>
      <c r="D23" s="630"/>
      <c r="E23" s="630"/>
      <c r="F23" s="630"/>
      <c r="G23" s="630"/>
      <c r="H23" s="630"/>
      <c r="I23" s="630"/>
      <c r="J23" s="630"/>
      <c r="K23" s="630"/>
      <c r="L23" s="630"/>
      <c r="M23" s="630"/>
    </row>
    <row r="24" spans="3:16" ht="18.600000000000001" customHeight="1"/>
    <row r="25" spans="3:16" ht="18.600000000000001" customHeight="1"/>
    <row r="26" spans="3:16" ht="18.600000000000001" customHeight="1">
      <c r="C26" s="580" t="s">
        <v>1480</v>
      </c>
      <c r="D26" s="580"/>
      <c r="E26" s="580"/>
      <c r="F26" s="580"/>
      <c r="G26" s="580"/>
      <c r="H26" s="580"/>
      <c r="I26" s="580"/>
      <c r="J26" s="580"/>
      <c r="K26" s="580"/>
      <c r="L26" s="580"/>
      <c r="M26" s="580"/>
    </row>
    <row r="27" spans="3:16" ht="18.600000000000001" customHeight="1"/>
    <row r="28" spans="3:16" ht="46.5" customHeight="1" thickBot="1">
      <c r="C28" s="506" t="s">
        <v>1481</v>
      </c>
      <c r="D28" s="506"/>
      <c r="E28" s="506"/>
      <c r="F28" s="506"/>
      <c r="G28" s="506"/>
      <c r="H28" s="506"/>
      <c r="I28" s="506"/>
      <c r="J28" s="506"/>
      <c r="K28" s="506"/>
      <c r="L28" s="506"/>
      <c r="M28" s="506"/>
    </row>
    <row r="29" spans="3:16" ht="18.600000000000001" customHeight="1"/>
    <row r="30" spans="3:16" ht="18.600000000000001" customHeight="1">
      <c r="C30" s="636" t="s">
        <v>1482</v>
      </c>
      <c r="D30" s="636"/>
      <c r="E30" s="636"/>
      <c r="F30" s="636"/>
      <c r="G30" s="636"/>
      <c r="H30" s="636"/>
      <c r="I30" s="636"/>
      <c r="J30" s="636"/>
      <c r="K30" s="636"/>
      <c r="L30" s="636"/>
      <c r="M30" s="636"/>
    </row>
    <row r="31" spans="3:16" ht="18.600000000000001" customHeight="1"/>
    <row r="32" spans="3:16" ht="18.600000000000001" customHeight="1" thickBot="1">
      <c r="C32" s="506" t="s">
        <v>1483</v>
      </c>
      <c r="D32" s="506"/>
      <c r="E32" s="506"/>
      <c r="F32" s="506"/>
      <c r="G32" s="506"/>
      <c r="H32" s="506"/>
      <c r="I32" s="506"/>
      <c r="J32" s="506"/>
      <c r="K32" s="506"/>
      <c r="L32" s="506"/>
      <c r="M32" s="506"/>
    </row>
    <row r="33" spans="3:13" ht="18.600000000000001" customHeight="1"/>
    <row r="34" spans="3:13" ht="18.600000000000001" customHeight="1">
      <c r="C34" s="636" t="s">
        <v>1482</v>
      </c>
      <c r="D34" s="636"/>
      <c r="E34" s="636"/>
      <c r="F34" s="636"/>
      <c r="G34" s="636"/>
      <c r="H34" s="636"/>
      <c r="I34" s="636"/>
      <c r="J34" s="636"/>
      <c r="K34" s="636"/>
      <c r="L34" s="636"/>
      <c r="M34" s="636"/>
    </row>
    <row r="35" spans="3:13" ht="18.600000000000001" customHeight="1"/>
    <row r="36" spans="3:13" ht="18.600000000000001" customHeight="1"/>
    <row r="37" spans="3:13" ht="18.600000000000001" customHeight="1"/>
    <row r="38" spans="3:13" ht="18.600000000000001" customHeight="1"/>
    <row r="39" spans="3:13" ht="18.600000000000001" customHeight="1"/>
    <row r="40" spans="3:13" ht="18.600000000000001" customHeight="1"/>
    <row r="41" spans="3:13" ht="18.600000000000001" customHeight="1"/>
    <row r="42" spans="3:13" ht="18.600000000000001" customHeight="1"/>
    <row r="43" spans="3:13" ht="18.600000000000001" customHeight="1"/>
    <row r="44" spans="3:13" ht="18.600000000000001" customHeight="1"/>
    <row r="45" spans="3:13" ht="18.600000000000001" customHeight="1"/>
    <row r="46" spans="3:13" ht="18.600000000000001" customHeight="1"/>
    <row r="47" spans="3:13" ht="18.600000000000001" customHeight="1"/>
    <row r="48" spans="3:13"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73.5"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41.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39" customHeight="1"/>
    <row r="434" ht="18.600000000000001"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5" ht="18.600000000000001" customHeight="1"/>
    <row r="446" ht="18.600000000000001" customHeight="1"/>
    <row r="447" ht="39" customHeight="1"/>
    <row r="448" ht="18.600000000000001" customHeight="1"/>
    <row r="449" ht="87" customHeight="1"/>
    <row r="450" ht="18.600000000000001" customHeight="1"/>
    <row r="451" ht="41.45" customHeight="1"/>
    <row r="452" ht="27" customHeight="1"/>
    <row r="456" ht="54.95" customHeight="1"/>
    <row r="472" ht="18.600000000000001" customHeight="1"/>
    <row r="473" ht="37.5" customHeight="1"/>
    <row r="474" ht="18.600000000000001" customHeight="1"/>
    <row r="475" ht="18.600000000000001" customHeight="1"/>
    <row r="476" ht="18.600000000000001" customHeight="1"/>
    <row r="477" ht="51.6" customHeight="1"/>
    <row r="478" ht="18.600000000000001" customHeight="1"/>
    <row r="479" ht="18.600000000000001" customHeight="1"/>
    <row r="480" ht="18.600000000000001" customHeight="1"/>
    <row r="481" ht="81" customHeight="1"/>
    <row r="482" ht="18.600000000000001" customHeight="1"/>
    <row r="483" ht="18.600000000000001" customHeight="1"/>
    <row r="484" ht="18.600000000000001" customHeight="1"/>
    <row r="485" ht="78" customHeight="1"/>
    <row r="486" ht="18.600000000000001" customHeight="1"/>
    <row r="487" ht="18.600000000000001" customHeight="1"/>
    <row r="488" ht="18.600000000000001" customHeight="1"/>
    <row r="489" ht="38.1" customHeight="1"/>
    <row r="490" ht="113.45" customHeight="1"/>
    <row r="491" ht="18.600000000000001" customHeight="1"/>
    <row r="492" ht="18.600000000000001" customHeight="1"/>
    <row r="493" ht="18.600000000000001" customHeight="1"/>
    <row r="494" ht="18.600000000000001" customHeight="1"/>
    <row r="495" ht="73.5"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31" ht="18.600000000000001" customHeight="1"/>
    <row r="532" ht="18.600000000000001" customHeight="1"/>
    <row r="533" ht="18.600000000000001" customHeight="1"/>
    <row r="534" ht="18.600000000000001" customHeight="1"/>
    <row r="536" ht="18.600000000000001" customHeight="1"/>
    <row r="540" ht="18.600000000000001" customHeight="1"/>
    <row r="542" ht="18.95" customHeight="1"/>
    <row r="543" ht="282" customHeight="1"/>
    <row r="545" ht="18.600000000000001" customHeight="1"/>
    <row r="546" ht="18.600000000000001" customHeight="1"/>
    <row r="547" ht="18.600000000000001" customHeight="1"/>
    <row r="548" ht="18.600000000000001" customHeight="1"/>
    <row r="549" ht="36" customHeight="1"/>
    <row r="554" ht="18.600000000000001" customHeight="1"/>
    <row r="555" ht="63.95" customHeight="1"/>
    <row r="556" ht="18.600000000000001" customHeight="1"/>
    <row r="557" ht="18.600000000000001" customHeight="1"/>
    <row r="559" ht="42.6" customHeight="1"/>
    <row r="567" ht="18.600000000000001" customHeight="1"/>
    <row r="573" ht="60.6" customHeight="1"/>
    <row r="580" ht="41.1" customHeight="1"/>
    <row r="586" ht="42.95" customHeight="1"/>
    <row r="593" ht="27" customHeight="1"/>
    <row r="598" ht="39.6" customHeight="1"/>
    <row r="612" ht="29.45" customHeight="1"/>
    <row r="613" ht="26.45" customHeight="1"/>
    <row r="615" ht="18.95" customHeight="1"/>
    <row r="618" ht="12.6" customHeight="1"/>
    <row r="622" ht="14.45" customHeight="1"/>
    <row r="625" ht="87.95" customHeight="1"/>
    <row r="630" ht="84.6" customHeight="1"/>
    <row r="631" ht="18.600000000000001" customHeight="1"/>
    <row r="632" ht="18.95" customHeight="1"/>
    <row r="633" ht="18.600000000000001" customHeight="1"/>
    <row r="634" ht="18.600000000000001" customHeight="1"/>
    <row r="635" ht="18.600000000000001" customHeight="1"/>
    <row r="637" ht="18.600000000000001" customHeight="1"/>
    <row r="638" ht="18.600000000000001" customHeight="1"/>
    <row r="640" ht="18.600000000000001" customHeight="1"/>
    <row r="641" ht="18.600000000000001" customHeight="1"/>
    <row r="642" ht="21" customHeight="1"/>
    <row r="643" ht="15.95" customHeight="1"/>
    <row r="644" ht="18.600000000000001" customHeight="1"/>
    <row r="646" ht="18.600000000000001" customHeight="1"/>
    <row r="650" ht="15.95" customHeight="1"/>
    <row r="651" ht="18.600000000000001" customHeight="1"/>
    <row r="653" ht="18.600000000000001" customHeight="1"/>
    <row r="654" ht="18.600000000000001" customHeight="1"/>
    <row r="655" ht="18.600000000000001" customHeight="1"/>
    <row r="656" ht="18.600000000000001" customHeight="1"/>
    <row r="657" ht="14.45" customHeight="1"/>
    <row r="661" ht="14.45" customHeight="1"/>
    <row r="662" ht="14.45" customHeight="1"/>
    <row r="663" ht="14.45" customHeight="1"/>
  </sheetData>
  <mergeCells count="15">
    <mergeCell ref="C21:M21"/>
    <mergeCell ref="C23:M23"/>
    <mergeCell ref="C10:M10"/>
    <mergeCell ref="C11:M12"/>
    <mergeCell ref="C5:M5"/>
    <mergeCell ref="C7:M7"/>
    <mergeCell ref="C9:M9"/>
    <mergeCell ref="C15:M15"/>
    <mergeCell ref="C17:M17"/>
    <mergeCell ref="C19:M19"/>
    <mergeCell ref="C26:M26"/>
    <mergeCell ref="C28:M28"/>
    <mergeCell ref="C30:M30"/>
    <mergeCell ref="C32:M32"/>
    <mergeCell ref="C34:M34"/>
  </mergeCells>
  <hyperlinks>
    <hyperlink ref="A4" location="'ÍNDICE REMISSIVO'!A1" display="Índice" xr:uid="{4E7A1F45-82FA-41D3-BC40-A9FBAB30DFF4}"/>
    <hyperlink ref="F1" location="ÍNDICE!A1" display="Índice" xr:uid="{EF522807-96DF-4CBD-904C-72F8CCE096C1}"/>
    <hyperlink ref="G1" location="'TEMAS MATERIAIS'!A1" display="Temas materiais" xr:uid="{8F9FEA7C-86D6-47E4-8221-DDFCAEAE9555}"/>
    <hyperlink ref="H1" location="AMBIENTAL!A1" display="Ambiental" xr:uid="{4863E333-FB2E-4A92-A3DE-F132F02F9B6D}"/>
    <hyperlink ref="I1" location="ECONÔMICO!A1" display="Econômico " xr:uid="{9448C6FF-B871-4CB9-968A-C7E92353015F}"/>
    <hyperlink ref="J1" location="GOVERNANÇA!A1" display="Governança " xr:uid="{309E5B7F-2C6E-4711-8EBE-2DE58509E43D}"/>
    <hyperlink ref="L1" location="GRI!A1" display="GRI" xr:uid="{A6D9075A-F999-4619-9CD2-BA78C9759DA7}"/>
    <hyperlink ref="M1" location="SASB!A1" display="SASB" xr:uid="{E72CDBA6-A268-49F3-85E6-A661A6B5F300}"/>
    <hyperlink ref="K1" location="SOCIAL!A1" display="Social " xr:uid="{AD0394E4-F557-49C1-B976-72369323A38A}"/>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A4BD9-8724-4070-AB0F-3B9342D983F2}">
  <sheetPr>
    <tabColor rgb="FF0070C0"/>
  </sheetPr>
  <dimension ref="A1:S657"/>
  <sheetViews>
    <sheetView showGridLines="0" zoomScale="56" zoomScaleNormal="80" workbookViewId="0">
      <selection activeCell="F19" sqref="F19"/>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1484</v>
      </c>
      <c r="S3" s="21"/>
    </row>
    <row r="4" spans="1:19" ht="21">
      <c r="A4" s="5" t="s">
        <v>0</v>
      </c>
      <c r="B4" s="6">
        <v>3</v>
      </c>
      <c r="C4" s="4"/>
    </row>
    <row r="5" spans="1:19" ht="21">
      <c r="A5" s="5"/>
      <c r="B5" s="6"/>
      <c r="C5" s="580" t="s">
        <v>1485</v>
      </c>
      <c r="D5" s="580"/>
      <c r="E5" s="580"/>
      <c r="F5" s="580"/>
      <c r="G5" s="580"/>
      <c r="H5" s="580"/>
      <c r="I5" s="580"/>
      <c r="J5" s="580"/>
      <c r="K5" s="580"/>
      <c r="L5" s="580"/>
      <c r="M5" s="580"/>
    </row>
    <row r="6" spans="1:19" ht="18.600000000000001">
      <c r="A6" s="5"/>
      <c r="B6" s="6"/>
      <c r="C6" s="135"/>
    </row>
    <row r="7" spans="1:19" ht="18.95" thickBot="1">
      <c r="A7" s="5"/>
      <c r="B7" s="6"/>
      <c r="C7" s="506" t="s">
        <v>1486</v>
      </c>
      <c r="D7" s="506"/>
      <c r="E7" s="506"/>
      <c r="F7" s="506"/>
      <c r="G7" s="506"/>
      <c r="H7" s="506"/>
      <c r="I7" s="506"/>
      <c r="J7" s="506"/>
      <c r="K7" s="506"/>
      <c r="L7" s="506"/>
      <c r="M7" s="506"/>
    </row>
    <row r="8" spans="1:19" ht="30.6" customHeight="1">
      <c r="C8" s="342" t="s">
        <v>434</v>
      </c>
      <c r="D8" s="310"/>
      <c r="E8" s="310"/>
      <c r="F8" s="310"/>
      <c r="G8" s="310"/>
      <c r="H8" s="310"/>
      <c r="I8" s="310"/>
      <c r="J8" s="310"/>
      <c r="K8" s="310"/>
      <c r="L8" s="303"/>
      <c r="M8" s="303"/>
    </row>
    <row r="9" spans="1:19" ht="36" customHeight="1">
      <c r="C9" s="556" t="s">
        <v>1487</v>
      </c>
      <c r="D9" s="556"/>
      <c r="E9" s="556"/>
      <c r="F9" s="556"/>
      <c r="G9" s="556"/>
      <c r="H9" s="556"/>
      <c r="I9" s="556"/>
      <c r="J9" s="556"/>
      <c r="K9" s="556"/>
      <c r="L9" s="556"/>
      <c r="M9" s="556"/>
    </row>
    <row r="10" spans="1:19" ht="18.600000000000001" customHeight="1"/>
    <row r="11" spans="1:19" ht="42.6" customHeight="1" thickBot="1">
      <c r="C11" s="506" t="s">
        <v>1488</v>
      </c>
      <c r="D11" s="506"/>
      <c r="E11" s="506"/>
      <c r="F11" s="506"/>
      <c r="G11" s="506"/>
      <c r="H11" s="506"/>
      <c r="I11" s="506"/>
      <c r="J11" s="506"/>
      <c r="K11" s="506"/>
      <c r="L11" s="506"/>
      <c r="M11" s="506"/>
      <c r="N11" s="7"/>
      <c r="O11" s="242"/>
      <c r="P11" s="242"/>
    </row>
    <row r="12" spans="1:19" ht="18.600000000000001" customHeight="1">
      <c r="C12" s="342" t="s">
        <v>434</v>
      </c>
      <c r="D12" s="310"/>
      <c r="E12" s="310"/>
      <c r="F12" s="310"/>
      <c r="G12" s="310"/>
      <c r="H12" s="310"/>
      <c r="I12" s="310"/>
      <c r="J12" s="310"/>
      <c r="K12" s="310"/>
      <c r="L12" s="303"/>
      <c r="M12" s="303"/>
      <c r="N12" s="243"/>
      <c r="O12" s="243"/>
      <c r="P12" s="243"/>
    </row>
    <row r="13" spans="1:19" ht="18.600000000000001" customHeight="1">
      <c r="C13" s="556" t="s">
        <v>1489</v>
      </c>
      <c r="D13" s="556"/>
      <c r="E13" s="556"/>
      <c r="F13" s="556"/>
      <c r="G13" s="556"/>
      <c r="H13" s="556"/>
      <c r="I13" s="556"/>
      <c r="J13" s="556"/>
      <c r="K13" s="556"/>
      <c r="L13" s="556"/>
      <c r="M13" s="556"/>
    </row>
    <row r="14" spans="1:19" ht="18.600000000000001" customHeight="1"/>
    <row r="15" spans="1:19" ht="18.600000000000001" customHeight="1" thickBot="1">
      <c r="C15" s="506" t="s">
        <v>1490</v>
      </c>
      <c r="D15" s="506"/>
      <c r="E15" s="506"/>
      <c r="F15" s="506"/>
      <c r="G15" s="506"/>
      <c r="H15" s="506"/>
      <c r="I15" s="506"/>
      <c r="J15" s="506"/>
      <c r="K15" s="506"/>
      <c r="L15" s="506"/>
      <c r="M15" s="506"/>
    </row>
    <row r="16" spans="1:19" ht="18.600000000000001" customHeight="1">
      <c r="C16" s="342" t="s">
        <v>434</v>
      </c>
      <c r="D16" s="310"/>
      <c r="E16" s="310"/>
      <c r="F16" s="310"/>
      <c r="G16" s="310"/>
      <c r="H16" s="310"/>
      <c r="I16" s="310"/>
      <c r="J16" s="310"/>
      <c r="K16" s="310"/>
      <c r="L16" s="303"/>
      <c r="M16" s="303"/>
    </row>
    <row r="17" spans="3:13" ht="49.5" customHeight="1">
      <c r="C17" s="484" t="s">
        <v>1487</v>
      </c>
      <c r="D17" s="484"/>
      <c r="E17" s="484"/>
      <c r="F17" s="484"/>
      <c r="G17" s="484"/>
      <c r="H17" s="484"/>
      <c r="I17" s="484"/>
      <c r="J17" s="484"/>
      <c r="K17" s="484"/>
      <c r="L17" s="484"/>
      <c r="M17" s="484"/>
    </row>
    <row r="18" spans="3:13" ht="18.600000000000001" customHeight="1"/>
    <row r="19" spans="3:13" ht="18.600000000000001" customHeight="1"/>
    <row r="20" spans="3:13" ht="18.600000000000001" customHeight="1"/>
    <row r="21" spans="3:13" ht="18.600000000000001" customHeight="1"/>
    <row r="22" spans="3:13" ht="18.600000000000001" customHeight="1"/>
    <row r="23" spans="3:13" ht="18.600000000000001" customHeight="1"/>
    <row r="24" spans="3:13" ht="18.600000000000001" customHeight="1"/>
    <row r="25" spans="3:13" ht="18.600000000000001" customHeight="1"/>
    <row r="26" spans="3:13" ht="18.600000000000001" customHeight="1"/>
    <row r="27" spans="3:13" ht="18.600000000000001" customHeight="1"/>
    <row r="28" spans="3:13" ht="18.600000000000001" customHeight="1"/>
    <row r="29" spans="3:13" ht="18.600000000000001" customHeight="1"/>
    <row r="30" spans="3:13" ht="18.600000000000001" customHeight="1"/>
    <row r="31" spans="3:13" ht="18.600000000000001" customHeight="1"/>
    <row r="32" spans="3:13"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73.5"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41.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39"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9" ht="18.600000000000001" customHeight="1"/>
    <row r="440" ht="18.600000000000001" customHeight="1"/>
    <row r="441" ht="39" customHeight="1"/>
    <row r="442" ht="18.600000000000001" customHeight="1"/>
    <row r="443" ht="87" customHeight="1"/>
    <row r="444" ht="18.600000000000001" customHeight="1"/>
    <row r="445" ht="41.45" customHeight="1"/>
    <row r="446" ht="27" customHeight="1"/>
    <row r="450" ht="54.95" customHeight="1"/>
    <row r="466" ht="18.600000000000001" customHeight="1"/>
    <row r="467" ht="37.5" customHeight="1"/>
    <row r="468" ht="18.600000000000001" customHeight="1"/>
    <row r="469" ht="18.600000000000001" customHeight="1"/>
    <row r="470" ht="18.600000000000001" customHeight="1"/>
    <row r="471" ht="51.6" customHeight="1"/>
    <row r="472" ht="18.600000000000001" customHeight="1"/>
    <row r="473" ht="18.600000000000001" customHeight="1"/>
    <row r="474" ht="18.600000000000001" customHeight="1"/>
    <row r="475" ht="81" customHeight="1"/>
    <row r="476" ht="18.600000000000001" customHeight="1"/>
    <row r="477" ht="18.600000000000001" customHeight="1"/>
    <row r="478" ht="18.600000000000001" customHeight="1"/>
    <row r="479" ht="78" customHeight="1"/>
    <row r="480" ht="18.600000000000001" customHeight="1"/>
    <row r="481" ht="18.600000000000001" customHeight="1"/>
    <row r="482" ht="18.600000000000001" customHeight="1"/>
    <row r="483" ht="38.1" customHeight="1"/>
    <row r="484" ht="113.45" customHeight="1"/>
    <row r="485" ht="18.600000000000001" customHeight="1"/>
    <row r="486" ht="18.600000000000001" customHeight="1"/>
    <row r="487" ht="18.600000000000001" customHeight="1"/>
    <row r="488" ht="18.600000000000001" customHeight="1"/>
    <row r="489" ht="73.5"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5" ht="18.600000000000001" customHeight="1"/>
    <row r="526" ht="18.600000000000001" customHeight="1"/>
    <row r="527" ht="18.600000000000001" customHeight="1"/>
    <row r="528" ht="18.600000000000001" customHeight="1"/>
    <row r="530" ht="18.600000000000001" customHeight="1"/>
    <row r="534" ht="18.600000000000001" customHeight="1"/>
    <row r="536" ht="18.95" customHeight="1"/>
    <row r="537" ht="282" customHeight="1"/>
    <row r="539" ht="18.600000000000001" customHeight="1"/>
    <row r="540" ht="18.600000000000001" customHeight="1"/>
    <row r="541" ht="18.600000000000001" customHeight="1"/>
    <row r="542" ht="18.600000000000001" customHeight="1"/>
    <row r="543" ht="36" customHeight="1"/>
    <row r="548" ht="18.600000000000001" customHeight="1"/>
    <row r="549" ht="63.95" customHeight="1"/>
    <row r="550" ht="18.600000000000001" customHeight="1"/>
    <row r="551" ht="18.600000000000001" customHeight="1"/>
    <row r="553" ht="42.6" customHeight="1"/>
    <row r="561" ht="18.600000000000001" customHeight="1"/>
    <row r="567" ht="60.6" customHeight="1"/>
    <row r="574" ht="41.1" customHeight="1"/>
    <row r="580" ht="42.95" customHeight="1"/>
    <row r="587" ht="27" customHeight="1"/>
    <row r="592" ht="39.6" customHeight="1"/>
    <row r="606" ht="29.45" customHeight="1"/>
    <row r="607" ht="26.45" customHeight="1"/>
    <row r="609" ht="18.95" customHeight="1"/>
    <row r="612" ht="12.6" customHeight="1"/>
    <row r="616" ht="14.45" customHeight="1"/>
    <row r="619" ht="87.95" customHeight="1"/>
    <row r="624" ht="84.6" customHeight="1"/>
    <row r="625" ht="18.600000000000001" customHeight="1"/>
    <row r="626" ht="18.95" customHeight="1"/>
    <row r="627" ht="18.600000000000001" customHeight="1"/>
    <row r="628" ht="18.600000000000001" customHeight="1"/>
    <row r="629" ht="18.600000000000001" customHeight="1"/>
    <row r="631" ht="18.600000000000001" customHeight="1"/>
    <row r="632" ht="18.600000000000001" customHeight="1"/>
    <row r="634" ht="18.600000000000001" customHeight="1"/>
    <row r="635" ht="18.600000000000001" customHeight="1"/>
    <row r="636" ht="21" customHeight="1"/>
    <row r="637" ht="15.95" customHeight="1"/>
    <row r="638" ht="18.600000000000001" customHeight="1"/>
    <row r="640" ht="18.600000000000001" customHeight="1"/>
    <row r="644" ht="15.95" customHeight="1"/>
    <row r="645" ht="18.600000000000001" customHeight="1"/>
    <row r="647" ht="18.600000000000001" customHeight="1"/>
    <row r="648" ht="18.600000000000001" customHeight="1"/>
    <row r="649" ht="18.600000000000001" customHeight="1"/>
    <row r="650" ht="18.600000000000001" customHeight="1"/>
    <row r="651" ht="14.45" customHeight="1"/>
    <row r="655" ht="14.45" customHeight="1"/>
    <row r="656" ht="14.45" customHeight="1"/>
    <row r="657" ht="14.45" customHeight="1"/>
  </sheetData>
  <mergeCells count="7">
    <mergeCell ref="C13:M13"/>
    <mergeCell ref="C15:M15"/>
    <mergeCell ref="C17:M17"/>
    <mergeCell ref="C5:M5"/>
    <mergeCell ref="C7:M7"/>
    <mergeCell ref="C9:M9"/>
    <mergeCell ref="C11:M11"/>
  </mergeCells>
  <hyperlinks>
    <hyperlink ref="A4" location="'ÍNDICE REMISSIVO'!A1" display="Índice" xr:uid="{2EB2AD71-F02B-4076-A042-FDFC033BF889}"/>
    <hyperlink ref="F1" location="ÍNDICE!A1" display="Índice" xr:uid="{43684EDD-E357-4A27-BDE9-53819D8C862B}"/>
    <hyperlink ref="G1" location="'TEMAS MATERIAIS'!A1" display="Temas materiais" xr:uid="{CB1389B6-1CEB-48FC-B3D4-0D7E80B3C994}"/>
    <hyperlink ref="H1" location="AMBIENTAL!A1" display="Ambiental" xr:uid="{C281B92E-5114-4411-A6BC-AF41431CCED5}"/>
    <hyperlink ref="I1" location="ECONÔMICO!A1" display="Econômico " xr:uid="{CDDC0FE4-9386-4728-A5C8-E0EFEFECEAD2}"/>
    <hyperlink ref="J1" location="GOVERNANÇA!A1" display="Governança " xr:uid="{3BBA5017-9467-4B01-9F54-05C7B6A754E0}"/>
    <hyperlink ref="L1" location="GRI!A1" display="GRI" xr:uid="{23607ACC-8F39-4274-B43F-305C4CD6F90D}"/>
    <hyperlink ref="M1" location="SASB!A1" display="SASB" xr:uid="{63449C8F-3C72-4D91-97C3-45B467CA1E09}"/>
    <hyperlink ref="K1" location="SOCIAL!A1" display="Social " xr:uid="{7A9DD967-845D-48DD-A03A-41D57CD905E8}"/>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03296-DC6B-4F28-9C1F-DC2E2C050D18}">
  <sheetPr>
    <tabColor rgb="FF0070C0"/>
  </sheetPr>
  <dimension ref="A1:X728"/>
  <sheetViews>
    <sheetView showGridLines="0" topLeftCell="B57" zoomScale="56" zoomScaleNormal="80" workbookViewId="0">
      <selection activeCell="M70" sqref="M70"/>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1491</v>
      </c>
      <c r="S3" s="21"/>
    </row>
    <row r="4" spans="1:19" ht="21">
      <c r="A4" s="5" t="s">
        <v>0</v>
      </c>
      <c r="B4" s="6">
        <v>3</v>
      </c>
      <c r="C4" s="4"/>
    </row>
    <row r="5" spans="1:19" ht="21">
      <c r="A5" s="5"/>
      <c r="B5" s="6"/>
      <c r="C5" s="13" t="s">
        <v>1492</v>
      </c>
      <c r="D5" s="10"/>
      <c r="E5" s="10"/>
      <c r="F5" s="10"/>
      <c r="G5" s="10"/>
      <c r="H5" s="10"/>
      <c r="I5" s="10"/>
      <c r="J5" s="10"/>
      <c r="K5" s="10"/>
      <c r="L5" s="10"/>
      <c r="M5" s="10"/>
    </row>
    <row r="6" spans="1:19" ht="18.600000000000001">
      <c r="A6" s="5"/>
      <c r="B6" s="6"/>
      <c r="C6" s="135"/>
    </row>
    <row r="7" spans="1:19" ht="26.25" customHeight="1" thickBot="1">
      <c r="C7" s="560"/>
      <c r="D7" s="560"/>
      <c r="E7" s="560"/>
      <c r="F7" s="560"/>
      <c r="G7" s="560"/>
      <c r="H7" s="81"/>
      <c r="I7" s="81"/>
      <c r="J7" s="81">
        <v>2021</v>
      </c>
      <c r="K7" s="81">
        <v>2022</v>
      </c>
      <c r="L7" s="81">
        <v>2023</v>
      </c>
      <c r="M7" s="81">
        <v>2024</v>
      </c>
    </row>
    <row r="8" spans="1:19" ht="18.600000000000001">
      <c r="C8" s="194"/>
      <c r="D8" s="194"/>
      <c r="E8" s="194"/>
      <c r="F8" s="194"/>
      <c r="G8" s="194"/>
      <c r="H8" s="194"/>
      <c r="I8" s="194"/>
      <c r="J8" s="194"/>
      <c r="K8" s="194"/>
      <c r="L8" s="194"/>
      <c r="M8" s="194"/>
    </row>
    <row r="9" spans="1:19" ht="21">
      <c r="C9" s="271" t="s">
        <v>423</v>
      </c>
      <c r="D9" s="270"/>
      <c r="E9" s="270"/>
      <c r="F9" s="270"/>
      <c r="G9" s="270"/>
      <c r="H9" s="270"/>
      <c r="I9" s="270"/>
      <c r="J9" s="270"/>
      <c r="K9" s="270"/>
      <c r="L9" s="270"/>
      <c r="M9" s="270"/>
    </row>
    <row r="10" spans="1:19" ht="21">
      <c r="C10" s="272"/>
      <c r="D10" s="194"/>
      <c r="E10" s="194"/>
      <c r="F10" s="194"/>
      <c r="G10" s="194"/>
      <c r="H10" s="194"/>
      <c r="I10" s="194"/>
      <c r="J10" s="194"/>
      <c r="K10" s="194"/>
      <c r="L10" s="194"/>
      <c r="M10" s="194"/>
    </row>
    <row r="11" spans="1:19" ht="18.600000000000001" customHeight="1">
      <c r="C11" s="564" t="s">
        <v>1493</v>
      </c>
      <c r="D11" s="564"/>
      <c r="E11" s="564"/>
      <c r="F11" s="564"/>
      <c r="G11" s="369"/>
      <c r="H11" s="369"/>
      <c r="I11" s="369"/>
      <c r="J11" s="369"/>
      <c r="K11" s="369"/>
      <c r="L11" s="369"/>
      <c r="M11" s="369"/>
      <c r="N11" s="194"/>
      <c r="O11" s="194"/>
    </row>
    <row r="12" spans="1:19" ht="18.600000000000001" customHeight="1">
      <c r="C12" s="637" t="s">
        <v>1494</v>
      </c>
      <c r="D12" s="637"/>
      <c r="E12" s="637"/>
      <c r="F12" s="637"/>
      <c r="G12" s="336"/>
      <c r="H12" s="336"/>
      <c r="I12" s="336"/>
      <c r="J12" s="370">
        <v>9468000</v>
      </c>
      <c r="K12" s="370">
        <v>9468000</v>
      </c>
      <c r="L12" s="370">
        <v>9468000</v>
      </c>
      <c r="M12" s="370">
        <v>9468000</v>
      </c>
      <c r="N12" s="194"/>
      <c r="O12" s="194"/>
    </row>
    <row r="13" spans="1:19" ht="18.600000000000001" customHeight="1">
      <c r="C13" s="371" t="s">
        <v>1495</v>
      </c>
      <c r="D13" s="336"/>
      <c r="E13" s="336"/>
      <c r="F13" s="336"/>
      <c r="G13" s="336"/>
      <c r="H13" s="336"/>
      <c r="I13" s="336"/>
      <c r="J13" s="370">
        <v>7862003.3133719992</v>
      </c>
      <c r="K13" s="370">
        <v>7507595.3337139999</v>
      </c>
      <c r="L13" s="370">
        <v>6745109.8100400008</v>
      </c>
      <c r="M13" s="370">
        <v>6852505</v>
      </c>
      <c r="N13" s="194"/>
      <c r="O13" s="194"/>
    </row>
    <row r="14" spans="1:19" ht="18.600000000000001" customHeight="1">
      <c r="C14" s="371" t="s">
        <v>1496</v>
      </c>
      <c r="D14" s="336"/>
      <c r="E14" s="336"/>
      <c r="F14" s="336"/>
      <c r="G14" s="336"/>
      <c r="H14" s="336"/>
      <c r="I14" s="336"/>
      <c r="J14" s="372">
        <v>0.83037635333460069</v>
      </c>
      <c r="K14" s="372">
        <v>0.95492141563267874</v>
      </c>
      <c r="L14" s="372">
        <v>0.70719660428758002</v>
      </c>
      <c r="M14" s="372">
        <v>0.72</v>
      </c>
      <c r="N14" s="194"/>
      <c r="O14" s="194"/>
    </row>
    <row r="15" spans="1:19" ht="18.600000000000001" customHeight="1">
      <c r="C15" s="564" t="s">
        <v>1497</v>
      </c>
      <c r="D15" s="564"/>
      <c r="E15" s="564"/>
      <c r="F15" s="564"/>
      <c r="G15" s="369"/>
      <c r="H15" s="369"/>
      <c r="I15" s="369"/>
      <c r="J15" s="335"/>
      <c r="K15" s="335"/>
      <c r="L15" s="335"/>
      <c r="M15" s="335"/>
      <c r="N15" s="194"/>
      <c r="O15" s="194"/>
    </row>
    <row r="16" spans="1:19" ht="18.600000000000001" customHeight="1">
      <c r="C16" s="637" t="s">
        <v>1494</v>
      </c>
      <c r="D16" s="637"/>
      <c r="E16" s="637"/>
      <c r="F16" s="637"/>
      <c r="G16" s="336"/>
      <c r="H16" s="336"/>
      <c r="I16" s="336"/>
      <c r="J16" s="370">
        <v>200000</v>
      </c>
      <c r="K16" s="370">
        <v>200000</v>
      </c>
      <c r="L16" s="370">
        <v>260000</v>
      </c>
      <c r="M16" s="370">
        <v>260000</v>
      </c>
      <c r="N16" s="194"/>
      <c r="O16" s="194"/>
    </row>
    <row r="17" spans="3:15" ht="18.600000000000001" customHeight="1">
      <c r="C17" s="371" t="s">
        <v>1495</v>
      </c>
      <c r="D17" s="336"/>
      <c r="E17" s="336"/>
      <c r="F17" s="336"/>
      <c r="G17" s="336"/>
      <c r="H17" s="336"/>
      <c r="I17" s="336"/>
      <c r="J17" s="370">
        <v>202058.065</v>
      </c>
      <c r="K17" s="370">
        <v>190883.821</v>
      </c>
      <c r="L17" s="370">
        <v>164668.04200000002</v>
      </c>
      <c r="M17" s="370">
        <v>198194</v>
      </c>
      <c r="N17" s="194"/>
      <c r="O17" s="194"/>
    </row>
    <row r="18" spans="3:15" ht="18.600000000000001" customHeight="1">
      <c r="C18" s="371" t="s">
        <v>1496</v>
      </c>
      <c r="D18" s="336"/>
      <c r="E18" s="336"/>
      <c r="F18" s="336"/>
      <c r="G18" s="336"/>
      <c r="H18" s="336"/>
      <c r="I18" s="336"/>
      <c r="J18" s="372">
        <v>1.0102903249999999</v>
      </c>
      <c r="K18" s="372">
        <v>0.95441910499999993</v>
      </c>
      <c r="L18" s="372">
        <v>0.69480186497890306</v>
      </c>
      <c r="M18" s="372">
        <v>0.76</v>
      </c>
      <c r="N18" s="194"/>
      <c r="O18" s="194"/>
    </row>
    <row r="19" spans="3:15" ht="18.600000000000001" customHeight="1">
      <c r="C19" s="564" t="s">
        <v>1498</v>
      </c>
      <c r="D19" s="564"/>
      <c r="E19" s="564"/>
      <c r="F19" s="564"/>
      <c r="G19" s="369"/>
      <c r="H19" s="369"/>
      <c r="I19" s="369"/>
      <c r="J19" s="335"/>
      <c r="K19" s="335"/>
      <c r="L19" s="335"/>
      <c r="M19" s="335"/>
      <c r="N19" s="194"/>
      <c r="O19" s="194"/>
    </row>
    <row r="20" spans="3:15" ht="18.600000000000001" customHeight="1">
      <c r="C20" s="637" t="s">
        <v>1494</v>
      </c>
      <c r="D20" s="637"/>
      <c r="E20" s="637"/>
      <c r="F20" s="637"/>
      <c r="G20" s="336"/>
      <c r="H20" s="336"/>
      <c r="I20" s="336"/>
      <c r="J20" s="370">
        <v>3055000</v>
      </c>
      <c r="K20" s="370">
        <v>3055000</v>
      </c>
      <c r="L20" s="370">
        <v>3055000</v>
      </c>
      <c r="M20" s="370">
        <v>3201000</v>
      </c>
      <c r="N20" s="194"/>
      <c r="O20" s="194"/>
    </row>
    <row r="21" spans="3:15" ht="18.600000000000001" customHeight="1">
      <c r="C21" s="371" t="s">
        <v>1495</v>
      </c>
      <c r="D21" s="336"/>
      <c r="E21" s="336"/>
      <c r="F21" s="336"/>
      <c r="G21" s="336"/>
      <c r="H21" s="336"/>
      <c r="I21" s="336"/>
      <c r="J21" s="370">
        <v>2433989.4709900003</v>
      </c>
      <c r="K21" s="370">
        <v>2452422.3511299998</v>
      </c>
      <c r="L21" s="370">
        <v>2038302.98594</v>
      </c>
      <c r="M21" s="370">
        <v>2431251</v>
      </c>
      <c r="N21" s="194"/>
      <c r="O21" s="194"/>
    </row>
    <row r="22" spans="3:15" ht="18.600000000000001" customHeight="1">
      <c r="C22" s="371" t="s">
        <v>1496</v>
      </c>
      <c r="D22" s="336"/>
      <c r="E22" s="336"/>
      <c r="F22" s="336"/>
      <c r="G22" s="336"/>
      <c r="H22" s="336"/>
      <c r="I22" s="336"/>
      <c r="J22" s="372">
        <v>0.80033679443207861</v>
      </c>
      <c r="K22" s="372">
        <v>0.80275690708019631</v>
      </c>
      <c r="L22" s="372">
        <v>0.72237781863829786</v>
      </c>
      <c r="M22" s="372">
        <v>0.76</v>
      </c>
      <c r="N22" s="194"/>
      <c r="O22" s="194"/>
    </row>
    <row r="23" spans="3:15" ht="18.600000000000001" customHeight="1">
      <c r="C23" s="564" t="s">
        <v>1499</v>
      </c>
      <c r="D23" s="564"/>
      <c r="E23" s="564"/>
      <c r="F23" s="564"/>
      <c r="G23" s="369"/>
      <c r="H23" s="369"/>
      <c r="I23" s="369"/>
      <c r="J23" s="335"/>
      <c r="K23" s="335"/>
      <c r="L23" s="335"/>
      <c r="M23" s="335"/>
      <c r="N23" s="194"/>
      <c r="O23" s="194"/>
    </row>
    <row r="24" spans="3:15" ht="18.600000000000001" customHeight="1">
      <c r="C24" s="637" t="s">
        <v>1494</v>
      </c>
      <c r="D24" s="637"/>
      <c r="E24" s="637"/>
      <c r="F24" s="637"/>
      <c r="G24" s="336"/>
      <c r="H24" s="336"/>
      <c r="I24" s="336"/>
      <c r="J24" s="370">
        <v>1850000</v>
      </c>
      <c r="K24" s="370">
        <v>1850000</v>
      </c>
      <c r="L24" s="370">
        <v>1850000</v>
      </c>
      <c r="M24" s="370">
        <v>1850000</v>
      </c>
      <c r="N24" s="194"/>
      <c r="O24" s="194"/>
    </row>
    <row r="25" spans="3:15" ht="18.600000000000001" customHeight="1">
      <c r="C25" s="371" t="s">
        <v>1495</v>
      </c>
      <c r="D25" s="336"/>
      <c r="E25" s="336"/>
      <c r="F25" s="336"/>
      <c r="G25" s="336"/>
      <c r="H25" s="336"/>
      <c r="I25" s="336"/>
      <c r="J25" s="370">
        <v>1511794.1384999999</v>
      </c>
      <c r="K25" s="370">
        <v>1397811.0400999999</v>
      </c>
      <c r="L25" s="370">
        <v>1349614.7314999998</v>
      </c>
      <c r="M25" s="370">
        <v>1379965</v>
      </c>
      <c r="N25" s="194"/>
      <c r="O25" s="194"/>
    </row>
    <row r="26" spans="3:15" ht="18.600000000000001" customHeight="1">
      <c r="C26" s="371" t="s">
        <v>1496</v>
      </c>
      <c r="D26" s="336"/>
      <c r="E26" s="336"/>
      <c r="F26" s="336"/>
      <c r="G26" s="336"/>
      <c r="H26" s="336"/>
      <c r="I26" s="336"/>
      <c r="J26" s="372">
        <v>0.81718602081081082</v>
      </c>
      <c r="K26" s="372">
        <v>0.75557353518918913</v>
      </c>
      <c r="L26" s="372">
        <v>0.72952147648648635</v>
      </c>
      <c r="M26" s="372">
        <v>0.75</v>
      </c>
      <c r="N26" s="194"/>
      <c r="O26" s="194"/>
    </row>
    <row r="27" spans="3:15" ht="18.600000000000001" customHeight="1">
      <c r="C27" s="564" t="s">
        <v>1500</v>
      </c>
      <c r="D27" s="564"/>
      <c r="E27" s="564"/>
      <c r="F27" s="564"/>
      <c r="G27" s="369"/>
      <c r="H27" s="369"/>
      <c r="I27" s="369"/>
      <c r="J27" s="335"/>
      <c r="K27" s="335"/>
      <c r="L27" s="335"/>
      <c r="M27" s="335"/>
      <c r="N27" s="194"/>
      <c r="O27" s="194"/>
    </row>
    <row r="28" spans="3:15" ht="18.600000000000001" customHeight="1">
      <c r="C28" s="637" t="s">
        <v>1494</v>
      </c>
      <c r="D28" s="637"/>
      <c r="E28" s="637"/>
      <c r="F28" s="637"/>
      <c r="G28" s="336"/>
      <c r="H28" s="336"/>
      <c r="I28" s="336"/>
      <c r="J28" s="370">
        <v>710000</v>
      </c>
      <c r="K28" s="370">
        <v>710000</v>
      </c>
      <c r="L28" s="370">
        <v>710000</v>
      </c>
      <c r="M28" s="370">
        <v>710000</v>
      </c>
      <c r="N28" s="194"/>
      <c r="O28" s="194"/>
    </row>
    <row r="29" spans="3:15" ht="18.600000000000001" customHeight="1">
      <c r="C29" s="371" t="s">
        <v>1495</v>
      </c>
      <c r="D29" s="336"/>
      <c r="E29" s="336"/>
      <c r="F29" s="336"/>
      <c r="G29" s="336"/>
      <c r="H29" s="336"/>
      <c r="I29" s="336"/>
      <c r="J29" s="370">
        <v>464964.36409599998</v>
      </c>
      <c r="K29" s="370">
        <v>469848.73727200006</v>
      </c>
      <c r="L29" s="370">
        <v>493456.76833999995</v>
      </c>
      <c r="M29" s="370">
        <v>461810</v>
      </c>
      <c r="N29" s="194"/>
      <c r="O29" s="194"/>
    </row>
    <row r="30" spans="3:15" ht="18.600000000000001" customHeight="1">
      <c r="C30" s="371" t="s">
        <v>1496</v>
      </c>
      <c r="D30" s="336"/>
      <c r="E30" s="336"/>
      <c r="F30" s="336"/>
      <c r="G30" s="336"/>
      <c r="H30" s="336"/>
      <c r="I30" s="336"/>
      <c r="J30" s="372">
        <v>0.65487938605070417</v>
      </c>
      <c r="K30" s="372">
        <v>0.66175878489014095</v>
      </c>
      <c r="L30" s="372">
        <v>0.6950095328732393</v>
      </c>
      <c r="M30" s="372">
        <v>0.65</v>
      </c>
      <c r="N30" s="194"/>
      <c r="O30" s="194"/>
    </row>
    <row r="31" spans="3:15" ht="18.600000000000001" customHeight="1">
      <c r="C31" s="564" t="s">
        <v>1501</v>
      </c>
      <c r="D31" s="564"/>
      <c r="E31" s="564"/>
      <c r="F31" s="564"/>
      <c r="G31" s="369"/>
      <c r="H31" s="369"/>
      <c r="I31" s="369"/>
      <c r="J31" s="335"/>
      <c r="K31" s="335"/>
      <c r="L31" s="335"/>
      <c r="M31" s="335"/>
      <c r="N31" s="194"/>
      <c r="O31" s="194"/>
    </row>
    <row r="32" spans="3:15" ht="18.600000000000001" customHeight="1">
      <c r="C32" s="637" t="s">
        <v>1494</v>
      </c>
      <c r="D32" s="637"/>
      <c r="E32" s="637"/>
      <c r="F32" s="637"/>
      <c r="G32" s="336"/>
      <c r="H32" s="336"/>
      <c r="I32" s="336"/>
      <c r="J32" s="370">
        <v>460000</v>
      </c>
      <c r="K32" s="370">
        <v>460000</v>
      </c>
      <c r="L32" s="370">
        <v>460000</v>
      </c>
      <c r="M32" s="370">
        <v>460000</v>
      </c>
      <c r="N32" s="194"/>
      <c r="O32" s="194"/>
    </row>
    <row r="33" spans="3:15" ht="18.600000000000001" customHeight="1">
      <c r="C33" s="371" t="s">
        <v>1495</v>
      </c>
      <c r="D33" s="336"/>
      <c r="E33" s="336"/>
      <c r="F33" s="336"/>
      <c r="G33" s="336"/>
      <c r="H33" s="336"/>
      <c r="I33" s="336"/>
      <c r="J33" s="370">
        <v>187489.96652200003</v>
      </c>
      <c r="K33" s="370">
        <v>242199.976498</v>
      </c>
      <c r="L33" s="370">
        <v>302755.03419999999</v>
      </c>
      <c r="M33" s="370">
        <v>266099</v>
      </c>
      <c r="N33" s="194"/>
      <c r="O33" s="194"/>
    </row>
    <row r="34" spans="3:15" ht="18.600000000000001" customHeight="1">
      <c r="C34" s="371" t="s">
        <v>1496</v>
      </c>
      <c r="D34" s="336"/>
      <c r="E34" s="336"/>
      <c r="F34" s="336"/>
      <c r="G34" s="336"/>
      <c r="H34" s="336"/>
      <c r="I34" s="336"/>
      <c r="J34" s="372">
        <v>0.40758688374347835</v>
      </c>
      <c r="K34" s="372">
        <v>0.43577489826086951</v>
      </c>
      <c r="L34" s="372">
        <v>0.65816311782608694</v>
      </c>
      <c r="M34" s="372">
        <v>0.57999999999999996</v>
      </c>
      <c r="N34" s="194"/>
      <c r="O34" s="194"/>
    </row>
    <row r="35" spans="3:15" ht="18.600000000000001" customHeight="1">
      <c r="C35" s="564" t="s">
        <v>1502</v>
      </c>
      <c r="D35" s="564"/>
      <c r="E35" s="564"/>
      <c r="F35" s="564"/>
      <c r="G35" s="369"/>
      <c r="H35" s="369"/>
      <c r="I35" s="369"/>
      <c r="J35" s="335"/>
      <c r="K35" s="335"/>
      <c r="L35" s="335"/>
      <c r="M35" s="335"/>
      <c r="N35" s="194"/>
      <c r="O35" s="194"/>
    </row>
    <row r="36" spans="3:15" ht="18.600000000000001" customHeight="1">
      <c r="C36" s="637" t="s">
        <v>1494</v>
      </c>
      <c r="D36" s="637"/>
      <c r="E36" s="637"/>
      <c r="F36" s="637"/>
      <c r="G36" s="336"/>
      <c r="H36" s="336"/>
      <c r="I36" s="336"/>
      <c r="J36" s="370">
        <v>400000</v>
      </c>
      <c r="K36" s="370">
        <v>400000</v>
      </c>
      <c r="L36" s="370">
        <v>400000</v>
      </c>
      <c r="M36" s="370">
        <v>400000</v>
      </c>
      <c r="N36" s="194"/>
      <c r="O36" s="194"/>
    </row>
    <row r="37" spans="3:15" ht="18.600000000000001" customHeight="1">
      <c r="C37" s="371" t="s">
        <v>1495</v>
      </c>
      <c r="D37" s="336"/>
      <c r="E37" s="336"/>
      <c r="F37" s="336"/>
      <c r="G37" s="336"/>
      <c r="H37" s="336"/>
      <c r="I37" s="336"/>
      <c r="J37" s="370">
        <v>165533.91114099999</v>
      </c>
      <c r="K37" s="370">
        <v>207138.90173299998</v>
      </c>
      <c r="L37" s="370">
        <v>269102.22691800003</v>
      </c>
      <c r="M37" s="370">
        <v>237840</v>
      </c>
      <c r="N37" s="194"/>
      <c r="O37" s="194"/>
    </row>
    <row r="38" spans="3:15" ht="18.600000000000001" customHeight="1">
      <c r="C38" s="371" t="s">
        <v>1496</v>
      </c>
      <c r="D38" s="336"/>
      <c r="E38" s="336"/>
      <c r="F38" s="336"/>
      <c r="G38" s="336"/>
      <c r="H38" s="336"/>
      <c r="I38" s="336"/>
      <c r="J38" s="372">
        <v>0.41383477785249995</v>
      </c>
      <c r="K38" s="372">
        <v>0.51784725433250001</v>
      </c>
      <c r="L38" s="372">
        <v>0.67275556729500008</v>
      </c>
      <c r="M38" s="372">
        <v>0.59</v>
      </c>
      <c r="N38" s="194"/>
      <c r="O38" s="194"/>
    </row>
    <row r="39" spans="3:15" ht="18.600000000000001" customHeight="1">
      <c r="C39" s="564" t="s">
        <v>1503</v>
      </c>
      <c r="D39" s="564"/>
      <c r="E39" s="564"/>
      <c r="F39" s="564"/>
      <c r="G39" s="369"/>
      <c r="H39" s="369"/>
      <c r="I39" s="369"/>
      <c r="J39" s="335"/>
      <c r="K39" s="335"/>
      <c r="L39" s="335"/>
      <c r="M39" s="335"/>
      <c r="N39" s="194"/>
      <c r="O39" s="194"/>
    </row>
    <row r="40" spans="3:15" ht="18.600000000000001" customHeight="1">
      <c r="C40" s="637" t="s">
        <v>1494</v>
      </c>
      <c r="D40" s="637"/>
      <c r="E40" s="637"/>
      <c r="F40" s="637"/>
      <c r="G40" s="336"/>
      <c r="H40" s="336"/>
      <c r="I40" s="336"/>
      <c r="J40" s="370">
        <v>520000</v>
      </c>
      <c r="K40" s="370">
        <v>520000</v>
      </c>
      <c r="L40" s="370">
        <v>520000</v>
      </c>
      <c r="M40" s="370">
        <v>520000</v>
      </c>
      <c r="N40" s="194"/>
      <c r="O40" s="194"/>
    </row>
    <row r="41" spans="3:15" ht="18.600000000000001" customHeight="1">
      <c r="C41" s="371" t="s">
        <v>1495</v>
      </c>
      <c r="D41" s="336"/>
      <c r="E41" s="336"/>
      <c r="F41" s="336"/>
      <c r="G41" s="336"/>
      <c r="H41" s="336"/>
      <c r="I41" s="336"/>
      <c r="J41" s="370">
        <v>222127.44959</v>
      </c>
      <c r="K41" s="370">
        <v>279304.21423600003</v>
      </c>
      <c r="L41" s="370">
        <v>355688.86185400002</v>
      </c>
      <c r="M41" s="370">
        <v>311745</v>
      </c>
      <c r="N41" s="194"/>
      <c r="O41" s="194"/>
    </row>
    <row r="42" spans="3:15" ht="18.600000000000001" customHeight="1">
      <c r="C42" s="371" t="s">
        <v>1496</v>
      </c>
      <c r="D42" s="336"/>
      <c r="E42" s="336"/>
      <c r="F42" s="336"/>
      <c r="G42" s="336"/>
      <c r="H42" s="336"/>
      <c r="I42" s="336"/>
      <c r="J42" s="372">
        <v>0.42716817228846155</v>
      </c>
      <c r="K42" s="372">
        <v>0.53712348891538464</v>
      </c>
      <c r="L42" s="372">
        <v>0.68401704202692315</v>
      </c>
      <c r="M42" s="372">
        <v>0.6</v>
      </c>
      <c r="N42" s="194"/>
      <c r="O42" s="194"/>
    </row>
    <row r="43" spans="3:15" ht="18.600000000000001" customHeight="1">
      <c r="C43" s="336"/>
      <c r="D43" s="336"/>
      <c r="E43" s="336"/>
      <c r="F43" s="336"/>
      <c r="G43" s="336"/>
      <c r="H43" s="336"/>
      <c r="I43" s="336"/>
      <c r="J43" s="336"/>
      <c r="K43" s="336"/>
      <c r="L43" s="336"/>
      <c r="M43" s="336"/>
      <c r="N43" s="194"/>
      <c r="O43" s="194"/>
    </row>
    <row r="44" spans="3:15" ht="18.600000000000001" customHeight="1">
      <c r="C44" s="638" t="s">
        <v>425</v>
      </c>
      <c r="D44" s="638"/>
      <c r="E44" s="638"/>
      <c r="F44" s="638"/>
      <c r="G44" s="638"/>
      <c r="H44" s="336"/>
      <c r="I44" s="336"/>
      <c r="J44" s="336"/>
      <c r="K44" s="336"/>
      <c r="L44" s="336"/>
      <c r="M44" s="336"/>
      <c r="N44" s="194"/>
      <c r="O44" s="194"/>
    </row>
    <row r="45" spans="3:15" ht="18.600000000000001" customHeight="1">
      <c r="C45" s="564" t="s">
        <v>1499</v>
      </c>
      <c r="D45" s="564"/>
      <c r="E45" s="564"/>
      <c r="F45" s="564"/>
      <c r="G45" s="369"/>
      <c r="H45" s="369"/>
      <c r="I45" s="369"/>
      <c r="J45" s="369"/>
      <c r="K45" s="369"/>
      <c r="L45" s="369"/>
      <c r="M45" s="369"/>
      <c r="N45" s="194"/>
      <c r="O45" s="194"/>
    </row>
    <row r="46" spans="3:15" ht="18.600000000000001" customHeight="1">
      <c r="C46" s="637" t="s">
        <v>1494</v>
      </c>
      <c r="D46" s="637"/>
      <c r="E46" s="637"/>
      <c r="F46" s="637"/>
      <c r="G46" s="336"/>
      <c r="H46" s="336"/>
      <c r="I46" s="336"/>
      <c r="J46" s="370">
        <v>2021000</v>
      </c>
      <c r="K46" s="370">
        <v>2021000</v>
      </c>
      <c r="L46" s="370">
        <v>2021000</v>
      </c>
      <c r="M46" s="370">
        <v>2021000</v>
      </c>
      <c r="N46" s="194"/>
      <c r="O46" s="194"/>
    </row>
    <row r="47" spans="3:15" ht="18.600000000000001" customHeight="1">
      <c r="C47" s="371" t="s">
        <v>1495</v>
      </c>
      <c r="D47" s="336"/>
      <c r="E47" s="336"/>
      <c r="F47" s="336"/>
      <c r="G47" s="336"/>
      <c r="H47" s="336"/>
      <c r="I47" s="336"/>
      <c r="J47" s="370">
        <v>1728566.7557256001</v>
      </c>
      <c r="K47" s="370">
        <v>1603670.7023568</v>
      </c>
      <c r="L47" s="370">
        <v>1642648.6452046642</v>
      </c>
      <c r="M47" s="373">
        <v>1520880</v>
      </c>
      <c r="N47" s="194"/>
      <c r="O47" s="194"/>
    </row>
    <row r="48" spans="3:15" ht="18.600000000000001" customHeight="1">
      <c r="C48" s="371" t="s">
        <v>1496</v>
      </c>
      <c r="D48" s="336"/>
      <c r="E48" s="336"/>
      <c r="F48" s="336"/>
      <c r="G48" s="336"/>
      <c r="H48" s="336"/>
      <c r="I48" s="336"/>
      <c r="J48" s="372">
        <v>0.85530269951786253</v>
      </c>
      <c r="K48" s="372">
        <v>0.79350356375893116</v>
      </c>
      <c r="L48" s="372">
        <v>0.81279002731551919</v>
      </c>
      <c r="M48" s="374">
        <v>0.75</v>
      </c>
      <c r="N48" s="194"/>
      <c r="O48" s="194"/>
    </row>
    <row r="49" spans="3:24" ht="18.600000000000001" customHeight="1">
      <c r="C49" s="375"/>
      <c r="D49" s="336"/>
      <c r="E49" s="336"/>
      <c r="F49" s="336"/>
      <c r="G49" s="336"/>
      <c r="H49" s="336"/>
      <c r="I49" s="336"/>
      <c r="J49" s="336"/>
      <c r="K49" s="336"/>
      <c r="L49" s="336"/>
      <c r="M49" s="336"/>
      <c r="N49" s="194"/>
      <c r="O49" s="194"/>
    </row>
    <row r="50" spans="3:24" ht="18.600000000000001" customHeight="1">
      <c r="C50" s="638" t="s">
        <v>426</v>
      </c>
      <c r="D50" s="638"/>
      <c r="E50" s="638"/>
      <c r="F50" s="638"/>
      <c r="G50" s="638"/>
      <c r="H50" s="336"/>
      <c r="I50" s="336"/>
      <c r="J50" s="336"/>
      <c r="K50" s="336"/>
      <c r="L50" s="336"/>
      <c r="M50" s="336"/>
      <c r="N50" s="194"/>
      <c r="O50" s="194"/>
    </row>
    <row r="51" spans="3:24" ht="18.600000000000001" customHeight="1">
      <c r="C51" s="564" t="s">
        <v>1504</v>
      </c>
      <c r="D51" s="564"/>
      <c r="E51" s="564"/>
      <c r="F51" s="564"/>
      <c r="G51" s="369"/>
      <c r="H51" s="369"/>
      <c r="I51" s="369"/>
      <c r="J51" s="369"/>
      <c r="K51" s="369"/>
      <c r="L51" s="369"/>
      <c r="M51" s="369"/>
      <c r="N51" s="194"/>
      <c r="O51" s="194"/>
    </row>
    <row r="52" spans="3:24" ht="18.600000000000001" customHeight="1">
      <c r="C52" s="637" t="s">
        <v>1494</v>
      </c>
      <c r="D52" s="637"/>
      <c r="E52" s="637"/>
      <c r="F52" s="637"/>
      <c r="G52" s="336"/>
      <c r="H52" s="336"/>
      <c r="I52" s="336"/>
      <c r="J52" s="370">
        <v>1050000</v>
      </c>
      <c r="K52" s="370">
        <v>1050000</v>
      </c>
      <c r="L52" s="370">
        <v>1050000</v>
      </c>
      <c r="M52" s="370">
        <v>1050000</v>
      </c>
      <c r="N52" s="194"/>
      <c r="O52" s="194"/>
    </row>
    <row r="53" spans="3:24" ht="18.600000000000001" customHeight="1">
      <c r="C53" s="371" t="s">
        <v>1495</v>
      </c>
      <c r="D53" s="336"/>
      <c r="E53" s="336"/>
      <c r="F53" s="336"/>
      <c r="G53" s="336"/>
      <c r="H53" s="336"/>
      <c r="I53" s="336"/>
      <c r="J53" s="370">
        <v>703862.09499999997</v>
      </c>
      <c r="K53" s="370">
        <v>769520.66799999995</v>
      </c>
      <c r="L53" s="370">
        <v>807417.8</v>
      </c>
      <c r="M53" s="373">
        <v>829917</v>
      </c>
      <c r="N53" s="194"/>
      <c r="O53" s="194"/>
    </row>
    <row r="54" spans="3:24" ht="18.600000000000001" customHeight="1">
      <c r="C54" s="371" t="s">
        <v>1496</v>
      </c>
      <c r="D54" s="336"/>
      <c r="E54" s="336"/>
      <c r="F54" s="336"/>
      <c r="G54" s="336"/>
      <c r="H54" s="336"/>
      <c r="I54" s="336"/>
      <c r="J54" s="372">
        <v>0.67034485238095232</v>
      </c>
      <c r="K54" s="372">
        <v>0.73287682666666665</v>
      </c>
      <c r="L54" s="372">
        <v>0.76896933333333339</v>
      </c>
      <c r="M54" s="374">
        <v>0.79</v>
      </c>
      <c r="N54" s="617"/>
      <c r="O54" s="617"/>
      <c r="P54" s="617"/>
      <c r="Q54" s="617"/>
      <c r="R54" s="261"/>
      <c r="S54" s="261"/>
      <c r="T54" s="261"/>
      <c r="U54" s="261"/>
      <c r="V54" s="261"/>
      <c r="W54" s="261"/>
      <c r="X54" s="261"/>
    </row>
    <row r="55" spans="3:24" ht="18.600000000000001" customHeight="1">
      <c r="C55" s="564" t="s">
        <v>1498</v>
      </c>
      <c r="D55" s="564"/>
      <c r="E55" s="564"/>
      <c r="F55" s="564"/>
      <c r="G55" s="369"/>
      <c r="H55" s="369"/>
      <c r="I55" s="369"/>
      <c r="J55" s="369"/>
      <c r="K55" s="369"/>
      <c r="L55" s="369"/>
      <c r="M55" s="335"/>
      <c r="N55" s="194"/>
      <c r="O55" s="194"/>
    </row>
    <row r="56" spans="3:24" ht="18.600000000000001" customHeight="1">
      <c r="C56" s="637" t="s">
        <v>1494</v>
      </c>
      <c r="D56" s="637"/>
      <c r="E56" s="637"/>
      <c r="F56" s="637"/>
      <c r="G56" s="336"/>
      <c r="H56" s="336"/>
      <c r="I56" s="336"/>
      <c r="J56" s="370">
        <v>1050000</v>
      </c>
      <c r="K56" s="370">
        <v>1050000</v>
      </c>
      <c r="L56" s="370">
        <v>1050000</v>
      </c>
      <c r="M56" s="373">
        <v>1050000</v>
      </c>
      <c r="N56" s="194"/>
      <c r="O56" s="194"/>
    </row>
    <row r="57" spans="3:24" ht="18.600000000000001" customHeight="1">
      <c r="C57" s="371" t="s">
        <v>1495</v>
      </c>
      <c r="D57" s="336"/>
      <c r="E57" s="336"/>
      <c r="F57" s="336"/>
      <c r="G57" s="336"/>
      <c r="H57" s="336"/>
      <c r="I57" s="336"/>
      <c r="J57" s="370">
        <v>696271.28800000006</v>
      </c>
      <c r="K57" s="370">
        <v>765314.08899999992</v>
      </c>
      <c r="L57" s="370">
        <v>807373.31200000003</v>
      </c>
      <c r="M57" s="373">
        <v>819513</v>
      </c>
      <c r="N57" s="194"/>
      <c r="O57" s="194"/>
    </row>
    <row r="58" spans="3:24" ht="18.600000000000001" customHeight="1">
      <c r="C58" s="371" t="s">
        <v>1496</v>
      </c>
      <c r="D58" s="336"/>
      <c r="E58" s="336"/>
      <c r="F58" s="336"/>
      <c r="G58" s="336"/>
      <c r="H58" s="336"/>
      <c r="I58" s="336"/>
      <c r="J58" s="372">
        <v>0.66311551238095245</v>
      </c>
      <c r="K58" s="372">
        <v>0.7288705609523809</v>
      </c>
      <c r="L58" s="372">
        <v>0.76892696380952386</v>
      </c>
      <c r="M58" s="374">
        <v>0.78</v>
      </c>
      <c r="N58" s="194"/>
      <c r="O58" s="194"/>
    </row>
    <row r="59" spans="3:24" ht="18.600000000000001" customHeight="1">
      <c r="C59" s="375"/>
      <c r="D59" s="336"/>
      <c r="E59" s="336"/>
      <c r="F59" s="336"/>
      <c r="G59" s="336"/>
      <c r="H59" s="336"/>
      <c r="I59" s="336"/>
      <c r="J59" s="336"/>
      <c r="K59" s="336"/>
      <c r="L59" s="336"/>
      <c r="M59" s="336"/>
      <c r="N59" s="194"/>
      <c r="O59" s="194"/>
    </row>
    <row r="60" spans="3:24" ht="18.600000000000001" customHeight="1">
      <c r="C60" s="638" t="s">
        <v>424</v>
      </c>
      <c r="D60" s="638"/>
      <c r="E60" s="638"/>
      <c r="F60" s="638"/>
      <c r="G60" s="638"/>
      <c r="H60" s="638"/>
      <c r="I60" s="638"/>
      <c r="J60" s="638"/>
      <c r="K60" s="638"/>
      <c r="L60" s="638"/>
      <c r="M60" s="638"/>
      <c r="N60" s="194"/>
      <c r="O60" s="194"/>
    </row>
    <row r="61" spans="3:24" ht="18.600000000000001" customHeight="1">
      <c r="C61" s="564" t="s">
        <v>1499</v>
      </c>
      <c r="D61" s="564"/>
      <c r="E61" s="564"/>
      <c r="F61" s="564"/>
      <c r="G61" s="369"/>
      <c r="H61" s="369"/>
      <c r="I61" s="369"/>
      <c r="J61" s="369"/>
      <c r="K61" s="369"/>
      <c r="L61" s="369"/>
      <c r="M61" s="369"/>
      <c r="N61" s="194"/>
      <c r="O61" s="194"/>
    </row>
    <row r="62" spans="3:24" ht="18.600000000000001" customHeight="1">
      <c r="C62" s="637" t="s">
        <v>1494</v>
      </c>
      <c r="D62" s="637"/>
      <c r="E62" s="637"/>
      <c r="F62" s="637"/>
      <c r="G62" s="336"/>
      <c r="H62" s="336"/>
      <c r="I62" s="336"/>
      <c r="J62" s="370">
        <v>625000</v>
      </c>
      <c r="K62" s="370">
        <v>625000</v>
      </c>
      <c r="L62" s="370">
        <v>625000</v>
      </c>
      <c r="M62" s="373">
        <v>625000</v>
      </c>
      <c r="N62" s="194"/>
      <c r="O62" s="194"/>
    </row>
    <row r="63" spans="3:24" ht="18.600000000000001" customHeight="1">
      <c r="C63" s="371" t="s">
        <v>1495</v>
      </c>
      <c r="D63" s="336"/>
      <c r="E63" s="336"/>
      <c r="F63" s="336"/>
      <c r="G63" s="336"/>
      <c r="H63" s="336"/>
      <c r="I63" s="336"/>
      <c r="J63" s="370">
        <v>570211.32520000008</v>
      </c>
      <c r="K63" s="370">
        <v>504323.50800000003</v>
      </c>
      <c r="L63" s="370">
        <v>493667.68499999994</v>
      </c>
      <c r="M63" s="373">
        <v>432662</v>
      </c>
      <c r="N63" s="194"/>
      <c r="O63" s="194"/>
    </row>
    <row r="64" spans="3:24" ht="18.600000000000001" customHeight="1">
      <c r="C64" s="371" t="s">
        <v>1496</v>
      </c>
      <c r="D64" s="336"/>
      <c r="E64" s="336"/>
      <c r="F64" s="336"/>
      <c r="G64" s="336"/>
      <c r="H64" s="336"/>
      <c r="I64" s="336"/>
      <c r="J64" s="372">
        <v>0.91233812032000006</v>
      </c>
      <c r="K64" s="372">
        <v>0.80691761279999996</v>
      </c>
      <c r="L64" s="372">
        <v>0.78986829600000008</v>
      </c>
      <c r="M64" s="374">
        <v>0.69</v>
      </c>
      <c r="N64" s="194"/>
      <c r="O64" s="194"/>
    </row>
    <row r="65" spans="3:15" ht="18.600000000000001" customHeight="1">
      <c r="C65" s="194"/>
      <c r="D65" s="194"/>
      <c r="E65" s="194"/>
      <c r="F65" s="194"/>
      <c r="G65" s="194"/>
      <c r="H65" s="194"/>
      <c r="I65" s="194"/>
      <c r="J65" s="194"/>
      <c r="K65" s="194"/>
      <c r="L65" s="194"/>
      <c r="M65" s="194"/>
      <c r="N65" s="194"/>
      <c r="O65" s="194"/>
    </row>
    <row r="66" spans="3:15" ht="18.600000000000001" customHeight="1">
      <c r="C66" s="194"/>
      <c r="D66" s="194"/>
      <c r="E66" s="194"/>
      <c r="F66" s="194"/>
      <c r="G66" s="194"/>
      <c r="H66" s="194"/>
      <c r="I66" s="194"/>
      <c r="J66" s="194"/>
      <c r="K66" s="194"/>
      <c r="L66" s="194"/>
      <c r="M66" s="194"/>
      <c r="N66" s="194"/>
      <c r="O66" s="194"/>
    </row>
    <row r="67" spans="3:15" ht="18.600000000000001" customHeight="1">
      <c r="C67" s="194"/>
      <c r="D67" s="194"/>
      <c r="E67" s="194"/>
      <c r="F67" s="194"/>
      <c r="G67" s="194"/>
      <c r="H67" s="194"/>
      <c r="I67" s="194"/>
      <c r="J67" s="194"/>
      <c r="K67" s="194"/>
      <c r="L67" s="194"/>
      <c r="M67" s="194"/>
      <c r="N67" s="194"/>
      <c r="O67" s="194"/>
    </row>
    <row r="68" spans="3:15" ht="18.600000000000001" customHeight="1">
      <c r="C68" s="194"/>
      <c r="D68" s="194"/>
      <c r="E68" s="194"/>
      <c r="F68" s="194"/>
      <c r="G68" s="194"/>
      <c r="H68" s="194"/>
      <c r="I68" s="194"/>
      <c r="J68" s="194"/>
      <c r="K68" s="194"/>
      <c r="L68" s="194"/>
      <c r="M68" s="194"/>
      <c r="N68" s="194"/>
      <c r="O68" s="194"/>
    </row>
    <row r="69" spans="3:15" ht="18.600000000000001" customHeight="1">
      <c r="C69" s="194"/>
      <c r="D69" s="194"/>
      <c r="E69" s="194"/>
      <c r="F69" s="194"/>
      <c r="G69" s="194"/>
      <c r="H69" s="194"/>
      <c r="I69" s="194"/>
      <c r="J69" s="194"/>
      <c r="K69" s="194"/>
      <c r="L69" s="194"/>
      <c r="M69" s="194"/>
      <c r="N69" s="194"/>
      <c r="O69" s="194"/>
    </row>
    <row r="70" spans="3:15" ht="18.600000000000001" customHeight="1">
      <c r="C70" s="194"/>
      <c r="D70" s="194"/>
      <c r="E70" s="194"/>
      <c r="F70" s="194"/>
      <c r="G70" s="194"/>
      <c r="H70" s="194"/>
      <c r="I70" s="194"/>
      <c r="J70" s="194"/>
      <c r="K70" s="194"/>
      <c r="L70" s="194"/>
      <c r="M70" s="194"/>
      <c r="N70" s="194"/>
      <c r="O70" s="194"/>
    </row>
    <row r="71" spans="3:15" ht="18.600000000000001" customHeight="1">
      <c r="C71" s="194"/>
      <c r="D71" s="194"/>
      <c r="E71" s="194"/>
      <c r="F71" s="194"/>
      <c r="G71" s="194"/>
      <c r="H71" s="194"/>
      <c r="I71" s="194"/>
      <c r="J71" s="194"/>
      <c r="K71" s="194"/>
      <c r="L71" s="194"/>
      <c r="M71" s="194"/>
      <c r="N71" s="194"/>
      <c r="O71" s="194"/>
    </row>
    <row r="72" spans="3:15" ht="18.600000000000001" customHeight="1">
      <c r="C72" s="194"/>
      <c r="D72" s="194"/>
      <c r="E72" s="194"/>
      <c r="F72" s="194"/>
      <c r="G72" s="194"/>
      <c r="H72" s="194"/>
      <c r="I72" s="194"/>
      <c r="J72" s="194"/>
      <c r="K72" s="194"/>
      <c r="L72" s="194"/>
      <c r="M72" s="194"/>
      <c r="N72" s="194"/>
      <c r="O72" s="194"/>
    </row>
    <row r="73" spans="3:15" ht="18.600000000000001" customHeight="1">
      <c r="C73" s="194"/>
      <c r="D73" s="194"/>
      <c r="E73" s="194"/>
      <c r="F73" s="194"/>
      <c r="G73" s="194"/>
      <c r="H73" s="194"/>
      <c r="I73" s="194"/>
      <c r="J73" s="194"/>
      <c r="K73" s="194"/>
      <c r="L73" s="194"/>
      <c r="M73" s="194"/>
      <c r="N73" s="194"/>
      <c r="O73" s="194"/>
    </row>
    <row r="74" spans="3:15" ht="18.600000000000001" customHeight="1">
      <c r="C74" s="194"/>
      <c r="D74" s="194"/>
      <c r="E74" s="194"/>
      <c r="F74" s="194"/>
      <c r="G74" s="194"/>
      <c r="H74" s="194"/>
      <c r="I74" s="194"/>
      <c r="J74" s="194"/>
      <c r="K74" s="194"/>
      <c r="L74" s="194"/>
      <c r="M74" s="194"/>
      <c r="N74" s="194"/>
      <c r="O74" s="194"/>
    </row>
    <row r="75" spans="3:15" ht="18.600000000000001" customHeight="1">
      <c r="C75" s="194"/>
      <c r="D75" s="194"/>
      <c r="E75" s="194"/>
      <c r="F75" s="194"/>
      <c r="G75" s="194"/>
      <c r="H75" s="194"/>
      <c r="I75" s="194"/>
      <c r="J75" s="194"/>
      <c r="K75" s="194"/>
      <c r="L75" s="194"/>
      <c r="M75" s="194"/>
      <c r="N75" s="194"/>
      <c r="O75" s="194"/>
    </row>
    <row r="76" spans="3:15" ht="18.600000000000001" customHeight="1">
      <c r="C76" s="194"/>
      <c r="D76" s="194"/>
      <c r="E76" s="194"/>
      <c r="F76" s="194"/>
      <c r="G76" s="194"/>
      <c r="H76" s="194"/>
      <c r="I76" s="194"/>
      <c r="J76" s="194"/>
      <c r="K76" s="194"/>
      <c r="L76" s="194"/>
      <c r="M76" s="194"/>
      <c r="N76" s="194"/>
      <c r="O76" s="194"/>
    </row>
    <row r="77" spans="3:15" ht="18.600000000000001" customHeight="1">
      <c r="C77" s="194"/>
      <c r="D77" s="194"/>
      <c r="E77" s="194"/>
      <c r="F77" s="194"/>
      <c r="G77" s="194"/>
      <c r="H77" s="194"/>
      <c r="I77" s="194"/>
      <c r="J77" s="194"/>
      <c r="K77" s="194"/>
      <c r="L77" s="194"/>
      <c r="M77" s="194"/>
      <c r="N77" s="194"/>
      <c r="O77" s="194"/>
    </row>
    <row r="78" spans="3:15" ht="18.600000000000001" customHeight="1">
      <c r="C78" s="194"/>
      <c r="D78" s="194"/>
      <c r="E78" s="194"/>
      <c r="F78" s="194"/>
      <c r="G78" s="194"/>
      <c r="H78" s="194"/>
      <c r="I78" s="194"/>
      <c r="J78" s="194"/>
      <c r="K78" s="194"/>
      <c r="L78" s="194"/>
      <c r="M78" s="194"/>
      <c r="N78" s="194"/>
      <c r="O78" s="194"/>
    </row>
    <row r="79" spans="3:15" ht="18.600000000000001" customHeight="1">
      <c r="C79" s="194"/>
      <c r="D79" s="194"/>
      <c r="E79" s="194"/>
      <c r="F79" s="194"/>
      <c r="G79" s="194"/>
      <c r="H79" s="194"/>
      <c r="I79" s="194"/>
      <c r="J79" s="194"/>
      <c r="K79" s="194"/>
      <c r="L79" s="194"/>
      <c r="M79" s="194"/>
      <c r="N79" s="194"/>
      <c r="O79" s="194"/>
    </row>
    <row r="80" spans="3:15" ht="18.600000000000001" customHeight="1">
      <c r="C80" s="194"/>
      <c r="D80" s="194"/>
      <c r="E80" s="194"/>
      <c r="F80" s="194"/>
      <c r="G80" s="194"/>
      <c r="H80" s="194"/>
      <c r="I80" s="194"/>
      <c r="J80" s="194"/>
      <c r="K80" s="194"/>
      <c r="L80" s="194"/>
      <c r="M80" s="194"/>
      <c r="N80" s="194"/>
      <c r="O80" s="194"/>
    </row>
    <row r="81" spans="3:15" ht="18.600000000000001" customHeight="1">
      <c r="C81" s="194"/>
      <c r="D81" s="194"/>
      <c r="E81" s="194"/>
      <c r="F81" s="194"/>
      <c r="G81" s="194"/>
      <c r="H81" s="194"/>
      <c r="I81" s="194"/>
      <c r="J81" s="194"/>
      <c r="K81" s="194"/>
      <c r="L81" s="194"/>
      <c r="M81" s="194"/>
      <c r="N81" s="194"/>
      <c r="O81" s="194"/>
    </row>
    <row r="82" spans="3:15" ht="18.600000000000001" customHeight="1">
      <c r="C82" s="194"/>
      <c r="D82" s="194"/>
      <c r="E82" s="194"/>
      <c r="F82" s="194"/>
      <c r="G82" s="194"/>
      <c r="H82" s="194"/>
      <c r="I82" s="194"/>
      <c r="J82" s="194"/>
      <c r="K82" s="194"/>
      <c r="L82" s="194"/>
      <c r="M82" s="194"/>
      <c r="N82" s="194"/>
      <c r="O82" s="194"/>
    </row>
    <row r="83" spans="3:15" ht="18.600000000000001" customHeight="1">
      <c r="C83" s="194"/>
      <c r="D83" s="194"/>
      <c r="E83" s="194"/>
      <c r="F83" s="194"/>
      <c r="G83" s="194"/>
      <c r="H83" s="194"/>
      <c r="I83" s="194"/>
      <c r="J83" s="194"/>
      <c r="K83" s="194"/>
      <c r="L83" s="194"/>
      <c r="M83" s="194"/>
      <c r="N83" s="194"/>
      <c r="O83" s="194"/>
    </row>
    <row r="84" spans="3:15" ht="18.600000000000001" customHeight="1">
      <c r="C84" s="194"/>
      <c r="D84" s="194"/>
      <c r="E84" s="194"/>
      <c r="F84" s="194"/>
      <c r="G84" s="194"/>
      <c r="H84" s="194"/>
      <c r="I84" s="194"/>
      <c r="J84" s="194"/>
      <c r="K84" s="194"/>
      <c r="L84" s="194"/>
      <c r="M84" s="194"/>
      <c r="N84" s="194"/>
      <c r="O84" s="194"/>
    </row>
    <row r="85" spans="3:15" ht="18.600000000000001" customHeight="1">
      <c r="C85" s="194"/>
      <c r="D85" s="194"/>
      <c r="E85" s="194"/>
      <c r="F85" s="194"/>
      <c r="G85" s="194"/>
      <c r="H85" s="194"/>
      <c r="I85" s="194"/>
      <c r="J85" s="194"/>
      <c r="K85" s="194"/>
      <c r="L85" s="194"/>
      <c r="M85" s="194"/>
      <c r="N85" s="194"/>
      <c r="O85" s="194"/>
    </row>
    <row r="86" spans="3:15" ht="18.600000000000001" customHeight="1">
      <c r="C86" s="194"/>
      <c r="D86" s="194"/>
      <c r="E86" s="194"/>
      <c r="F86" s="194"/>
      <c r="G86" s="194"/>
      <c r="H86" s="194"/>
      <c r="I86" s="194"/>
      <c r="J86" s="194"/>
      <c r="K86" s="194"/>
      <c r="L86" s="194"/>
      <c r="M86" s="194"/>
      <c r="N86" s="194"/>
      <c r="O86" s="194"/>
    </row>
    <row r="87" spans="3:15" ht="18.600000000000001" customHeight="1">
      <c r="C87" s="194"/>
      <c r="D87" s="194"/>
      <c r="E87" s="194"/>
      <c r="F87" s="194"/>
      <c r="G87" s="194"/>
      <c r="H87" s="194"/>
      <c r="I87" s="194"/>
      <c r="J87" s="194"/>
      <c r="K87" s="194"/>
      <c r="L87" s="194"/>
      <c r="M87" s="194"/>
      <c r="N87" s="194"/>
      <c r="O87" s="194"/>
    </row>
    <row r="88" spans="3:15" ht="18.600000000000001" customHeight="1">
      <c r="C88" s="194"/>
      <c r="D88" s="194"/>
      <c r="E88" s="194"/>
      <c r="F88" s="194"/>
      <c r="G88" s="194"/>
      <c r="H88" s="194"/>
      <c r="I88" s="194"/>
      <c r="J88" s="194"/>
      <c r="K88" s="194"/>
      <c r="L88" s="194"/>
      <c r="M88" s="194"/>
      <c r="N88" s="194"/>
      <c r="O88" s="194"/>
    </row>
    <row r="89" spans="3:15" ht="18.600000000000001" customHeight="1">
      <c r="C89" s="194"/>
      <c r="D89" s="194"/>
      <c r="E89" s="194"/>
      <c r="F89" s="194"/>
      <c r="G89" s="194"/>
      <c r="H89" s="194"/>
      <c r="I89" s="194"/>
      <c r="J89" s="194"/>
      <c r="K89" s="194"/>
      <c r="L89" s="194"/>
      <c r="M89" s="194"/>
      <c r="N89" s="194"/>
      <c r="O89" s="194"/>
    </row>
    <row r="90" spans="3:15" ht="18.600000000000001" customHeight="1">
      <c r="C90" s="194"/>
      <c r="D90" s="194"/>
      <c r="E90" s="194"/>
      <c r="F90" s="194"/>
      <c r="G90" s="194"/>
      <c r="H90" s="194"/>
      <c r="I90" s="194"/>
      <c r="J90" s="194"/>
      <c r="K90" s="194"/>
      <c r="L90" s="194"/>
      <c r="M90" s="194"/>
      <c r="N90" s="194"/>
      <c r="O90" s="194"/>
    </row>
    <row r="91" spans="3:15" ht="18.600000000000001" customHeight="1">
      <c r="C91" s="194"/>
      <c r="D91" s="194"/>
      <c r="E91" s="194"/>
      <c r="F91" s="194"/>
      <c r="G91" s="194"/>
      <c r="H91" s="194"/>
      <c r="I91" s="194"/>
      <c r="J91" s="194"/>
      <c r="K91" s="194"/>
      <c r="L91" s="194"/>
      <c r="M91" s="194"/>
      <c r="N91" s="194"/>
      <c r="O91" s="194"/>
    </row>
    <row r="92" spans="3:15" ht="18.600000000000001" customHeight="1">
      <c r="C92" s="194"/>
      <c r="D92" s="194"/>
      <c r="E92" s="194"/>
      <c r="F92" s="194"/>
      <c r="G92" s="194"/>
      <c r="H92" s="194"/>
      <c r="I92" s="194"/>
      <c r="J92" s="194"/>
      <c r="K92" s="194"/>
      <c r="L92" s="194"/>
      <c r="M92" s="194"/>
      <c r="N92" s="194"/>
      <c r="O92" s="194"/>
    </row>
    <row r="93" spans="3:15" ht="18.600000000000001" customHeight="1">
      <c r="C93" s="194"/>
      <c r="D93" s="194"/>
      <c r="E93" s="194"/>
      <c r="F93" s="194"/>
      <c r="G93" s="194"/>
      <c r="H93" s="194"/>
      <c r="I93" s="194"/>
      <c r="J93" s="194"/>
      <c r="K93" s="194"/>
      <c r="L93" s="194"/>
      <c r="M93" s="194"/>
      <c r="N93" s="194"/>
      <c r="O93" s="194"/>
    </row>
    <row r="94" spans="3:15" ht="18.600000000000001" customHeight="1">
      <c r="C94" s="194"/>
      <c r="D94" s="194"/>
      <c r="E94" s="194"/>
      <c r="F94" s="194"/>
      <c r="G94" s="194"/>
      <c r="H94" s="194"/>
      <c r="I94" s="194"/>
      <c r="J94" s="194"/>
      <c r="K94" s="194"/>
      <c r="L94" s="194"/>
      <c r="M94" s="194"/>
      <c r="N94" s="194"/>
      <c r="O94" s="194"/>
    </row>
    <row r="95" spans="3:15" ht="18.600000000000001" customHeight="1">
      <c r="C95" s="194"/>
      <c r="D95" s="194"/>
      <c r="E95" s="194"/>
      <c r="F95" s="194"/>
      <c r="G95" s="194"/>
      <c r="H95" s="194"/>
      <c r="I95" s="194"/>
      <c r="J95" s="194"/>
      <c r="K95" s="194"/>
      <c r="L95" s="194"/>
      <c r="M95" s="194"/>
      <c r="N95" s="194"/>
      <c r="O95" s="194"/>
    </row>
    <row r="96" spans="3:15" ht="18.600000000000001" customHeight="1">
      <c r="C96" s="194"/>
      <c r="D96" s="194"/>
      <c r="E96" s="194"/>
      <c r="F96" s="194"/>
      <c r="G96" s="194"/>
      <c r="H96" s="194"/>
      <c r="I96" s="194"/>
      <c r="J96" s="194"/>
      <c r="K96" s="194"/>
      <c r="L96" s="194"/>
      <c r="M96" s="194"/>
      <c r="N96" s="194"/>
      <c r="O96" s="194"/>
    </row>
    <row r="97" spans="3:15" ht="18.600000000000001" customHeight="1">
      <c r="C97" s="194"/>
      <c r="D97" s="194"/>
      <c r="E97" s="194"/>
      <c r="F97" s="194"/>
      <c r="G97" s="194"/>
      <c r="H97" s="194"/>
      <c r="I97" s="194"/>
      <c r="J97" s="194"/>
      <c r="K97" s="194"/>
      <c r="L97" s="194"/>
      <c r="M97" s="194"/>
      <c r="N97" s="194"/>
      <c r="O97" s="194"/>
    </row>
    <row r="98" spans="3:15" ht="18.600000000000001" customHeight="1">
      <c r="C98" s="194"/>
      <c r="D98" s="194"/>
      <c r="E98" s="194"/>
      <c r="F98" s="194"/>
      <c r="G98" s="194"/>
      <c r="H98" s="194"/>
      <c r="I98" s="194"/>
      <c r="J98" s="194"/>
      <c r="K98" s="194"/>
      <c r="L98" s="194"/>
      <c r="M98" s="194"/>
      <c r="N98" s="194"/>
      <c r="O98" s="194"/>
    </row>
    <row r="99" spans="3:15" ht="18.600000000000001" customHeight="1">
      <c r="C99" s="194"/>
      <c r="D99" s="194"/>
      <c r="E99" s="194"/>
      <c r="F99" s="194"/>
      <c r="G99" s="194"/>
      <c r="H99" s="194"/>
      <c r="I99" s="194"/>
      <c r="J99" s="194"/>
      <c r="K99" s="194"/>
      <c r="L99" s="194"/>
      <c r="M99" s="194"/>
      <c r="N99" s="194"/>
      <c r="O99" s="194"/>
    </row>
    <row r="100" spans="3:15" ht="18.600000000000001" customHeight="1">
      <c r="C100" s="194"/>
      <c r="D100" s="194"/>
      <c r="E100" s="194"/>
      <c r="F100" s="194"/>
      <c r="G100" s="194"/>
      <c r="H100" s="194"/>
      <c r="I100" s="194"/>
      <c r="J100" s="194"/>
      <c r="K100" s="194"/>
      <c r="L100" s="194"/>
      <c r="M100" s="194"/>
      <c r="N100" s="194"/>
      <c r="O100" s="194"/>
    </row>
    <row r="101" spans="3:15" ht="18.600000000000001" customHeight="1">
      <c r="C101" s="194"/>
      <c r="D101" s="194"/>
      <c r="E101" s="194"/>
      <c r="F101" s="194"/>
      <c r="G101" s="194"/>
      <c r="H101" s="194"/>
      <c r="I101" s="194"/>
      <c r="J101" s="194"/>
      <c r="K101" s="194"/>
      <c r="L101" s="194"/>
      <c r="M101" s="194"/>
      <c r="N101" s="194"/>
      <c r="O101" s="194"/>
    </row>
    <row r="102" spans="3:15" ht="18.600000000000001" customHeight="1">
      <c r="C102" s="194"/>
      <c r="D102" s="194"/>
      <c r="E102" s="194"/>
      <c r="F102" s="194"/>
      <c r="G102" s="194"/>
      <c r="H102" s="194"/>
      <c r="I102" s="194"/>
      <c r="J102" s="194"/>
      <c r="K102" s="194"/>
      <c r="L102" s="194"/>
      <c r="M102" s="194"/>
      <c r="N102" s="194"/>
      <c r="O102" s="194"/>
    </row>
    <row r="103" spans="3:15" ht="18.600000000000001" customHeight="1">
      <c r="C103" s="194"/>
      <c r="D103" s="194"/>
      <c r="E103" s="194"/>
      <c r="F103" s="194"/>
      <c r="G103" s="194"/>
      <c r="H103" s="194"/>
      <c r="I103" s="194"/>
      <c r="J103" s="194"/>
      <c r="K103" s="194"/>
      <c r="L103" s="194"/>
      <c r="M103" s="194"/>
      <c r="N103" s="194"/>
      <c r="O103" s="194"/>
    </row>
    <row r="104" spans="3:15" ht="18.600000000000001" customHeight="1">
      <c r="C104" s="194"/>
      <c r="D104" s="194"/>
      <c r="E104" s="194"/>
      <c r="F104" s="194"/>
      <c r="G104" s="194"/>
      <c r="H104" s="194"/>
      <c r="I104" s="194"/>
      <c r="J104" s="194"/>
      <c r="K104" s="194"/>
      <c r="L104" s="194"/>
      <c r="M104" s="194"/>
      <c r="N104" s="194"/>
      <c r="O104" s="194"/>
    </row>
    <row r="105" spans="3:15" ht="18.600000000000001" customHeight="1">
      <c r="C105" s="194"/>
      <c r="D105" s="194"/>
      <c r="E105" s="194"/>
      <c r="F105" s="194"/>
      <c r="G105" s="194"/>
      <c r="H105" s="194"/>
      <c r="I105" s="194"/>
      <c r="J105" s="194"/>
      <c r="K105" s="194"/>
      <c r="L105" s="194"/>
      <c r="M105" s="194"/>
      <c r="N105" s="194"/>
      <c r="O105" s="194"/>
    </row>
    <row r="106" spans="3:15" ht="18.600000000000001" customHeight="1">
      <c r="C106" s="194"/>
      <c r="D106" s="194"/>
      <c r="E106" s="194"/>
      <c r="F106" s="194"/>
      <c r="G106" s="194"/>
      <c r="H106" s="194"/>
      <c r="I106" s="194"/>
      <c r="J106" s="194"/>
      <c r="K106" s="194"/>
      <c r="L106" s="194"/>
      <c r="M106" s="194"/>
      <c r="N106" s="194"/>
      <c r="O106" s="194"/>
    </row>
    <row r="107" spans="3:15" ht="18.600000000000001" customHeight="1">
      <c r="C107" s="194"/>
      <c r="D107" s="194"/>
      <c r="E107" s="194"/>
      <c r="F107" s="194"/>
      <c r="G107" s="194"/>
      <c r="H107" s="194"/>
      <c r="I107" s="194"/>
      <c r="J107" s="194"/>
      <c r="K107" s="194"/>
      <c r="L107" s="194"/>
      <c r="M107" s="194"/>
      <c r="N107" s="194"/>
      <c r="O107" s="194"/>
    </row>
    <row r="108" spans="3:15" ht="18.600000000000001" customHeight="1">
      <c r="C108" s="194"/>
      <c r="D108" s="194"/>
      <c r="E108" s="194"/>
      <c r="F108" s="194"/>
      <c r="G108" s="194"/>
      <c r="H108" s="194"/>
      <c r="I108" s="194"/>
      <c r="J108" s="194"/>
      <c r="K108" s="194"/>
      <c r="L108" s="194"/>
      <c r="M108" s="194"/>
      <c r="N108" s="194"/>
      <c r="O108" s="194"/>
    </row>
    <row r="109" spans="3:15" ht="18.600000000000001" customHeight="1">
      <c r="C109" s="194"/>
      <c r="D109" s="194"/>
      <c r="E109" s="194"/>
      <c r="F109" s="194"/>
      <c r="G109" s="194"/>
      <c r="H109" s="194"/>
      <c r="I109" s="194"/>
      <c r="J109" s="194"/>
      <c r="K109" s="194"/>
      <c r="L109" s="194"/>
      <c r="M109" s="194"/>
      <c r="N109" s="194"/>
      <c r="O109" s="194"/>
    </row>
    <row r="110" spans="3:15" ht="18.600000000000001" customHeight="1">
      <c r="C110" s="194"/>
      <c r="D110" s="194"/>
      <c r="E110" s="194"/>
      <c r="F110" s="194"/>
      <c r="G110" s="194"/>
      <c r="H110" s="194"/>
      <c r="I110" s="194"/>
      <c r="J110" s="194"/>
      <c r="K110" s="194"/>
      <c r="L110" s="194"/>
      <c r="M110" s="194"/>
      <c r="N110" s="194"/>
      <c r="O110" s="194"/>
    </row>
    <row r="111" spans="3:15" ht="18.600000000000001" customHeight="1">
      <c r="C111" s="194"/>
      <c r="D111" s="194"/>
      <c r="E111" s="194"/>
      <c r="F111" s="194"/>
      <c r="G111" s="194"/>
      <c r="H111" s="194"/>
      <c r="I111" s="194"/>
      <c r="J111" s="194"/>
      <c r="K111" s="194"/>
      <c r="L111" s="194"/>
      <c r="M111" s="194"/>
      <c r="N111" s="194"/>
      <c r="O111" s="194"/>
    </row>
    <row r="112" spans="3:15" ht="18.600000000000001" customHeight="1">
      <c r="C112" s="194"/>
      <c r="D112" s="194"/>
      <c r="E112" s="194"/>
      <c r="F112" s="194"/>
      <c r="G112" s="194"/>
      <c r="H112" s="194"/>
      <c r="I112" s="194"/>
      <c r="J112" s="194"/>
      <c r="K112" s="194"/>
      <c r="L112" s="194"/>
      <c r="M112" s="194"/>
      <c r="N112" s="194"/>
      <c r="O112" s="194"/>
    </row>
    <row r="113" spans="3:15" ht="18.600000000000001" customHeight="1">
      <c r="C113" s="194"/>
      <c r="D113" s="194"/>
      <c r="E113" s="194"/>
      <c r="F113" s="194"/>
      <c r="G113" s="194"/>
      <c r="H113" s="194"/>
      <c r="I113" s="194"/>
      <c r="J113" s="194"/>
      <c r="K113" s="194"/>
      <c r="L113" s="194"/>
      <c r="M113" s="194"/>
      <c r="N113" s="194"/>
      <c r="O113" s="194"/>
    </row>
    <row r="114" spans="3:15" ht="18.600000000000001" customHeight="1">
      <c r="C114" s="194"/>
      <c r="D114" s="194"/>
      <c r="E114" s="194"/>
      <c r="F114" s="194"/>
      <c r="G114" s="194"/>
      <c r="H114" s="194"/>
      <c r="I114" s="194"/>
      <c r="J114" s="194"/>
      <c r="K114" s="194"/>
      <c r="L114" s="194"/>
      <c r="M114" s="194"/>
      <c r="N114" s="194"/>
      <c r="O114" s="194"/>
    </row>
    <row r="115" spans="3:15" ht="18.600000000000001" customHeight="1">
      <c r="C115" s="194"/>
      <c r="D115" s="194"/>
      <c r="E115" s="194"/>
      <c r="F115" s="194"/>
      <c r="G115" s="194"/>
      <c r="H115" s="194"/>
      <c r="I115" s="194"/>
      <c r="J115" s="194"/>
      <c r="K115" s="194"/>
      <c r="L115" s="194"/>
      <c r="M115" s="194"/>
      <c r="N115" s="194"/>
      <c r="O115" s="194"/>
    </row>
    <row r="116" spans="3:15" ht="18.600000000000001" customHeight="1">
      <c r="C116" s="194"/>
      <c r="D116" s="194"/>
      <c r="E116" s="194"/>
      <c r="F116" s="194"/>
      <c r="G116" s="194"/>
      <c r="H116" s="194"/>
      <c r="I116" s="194"/>
      <c r="J116" s="194"/>
      <c r="K116" s="194"/>
      <c r="L116" s="194"/>
      <c r="M116" s="194"/>
      <c r="N116" s="194"/>
      <c r="O116" s="194"/>
    </row>
    <row r="117" spans="3:15" ht="18.600000000000001" customHeight="1">
      <c r="C117" s="194"/>
      <c r="D117" s="194"/>
      <c r="E117" s="194"/>
      <c r="F117" s="194"/>
      <c r="G117" s="194"/>
      <c r="H117" s="194"/>
      <c r="I117" s="194"/>
      <c r="J117" s="194"/>
      <c r="K117" s="194"/>
      <c r="L117" s="194"/>
      <c r="M117" s="194"/>
      <c r="N117" s="194"/>
      <c r="O117" s="194"/>
    </row>
    <row r="118" spans="3:15" ht="18.600000000000001" customHeight="1">
      <c r="C118" s="194"/>
      <c r="D118" s="194"/>
      <c r="E118" s="194"/>
      <c r="F118" s="194"/>
      <c r="G118" s="194"/>
      <c r="H118" s="194"/>
      <c r="I118" s="194"/>
      <c r="J118" s="194"/>
      <c r="K118" s="194"/>
      <c r="L118" s="194"/>
      <c r="M118" s="194"/>
      <c r="N118" s="194"/>
      <c r="O118" s="194"/>
    </row>
    <row r="119" spans="3:15" ht="18.600000000000001" customHeight="1">
      <c r="C119" s="194"/>
      <c r="D119" s="194"/>
      <c r="E119" s="194"/>
      <c r="F119" s="194"/>
      <c r="G119" s="194"/>
      <c r="H119" s="194"/>
      <c r="I119" s="194"/>
      <c r="J119" s="194"/>
      <c r="K119" s="194"/>
      <c r="L119" s="194"/>
      <c r="M119" s="194"/>
      <c r="N119" s="194"/>
      <c r="O119" s="194"/>
    </row>
    <row r="120" spans="3:15" ht="18.600000000000001" customHeight="1">
      <c r="C120" s="194"/>
      <c r="D120" s="194"/>
      <c r="E120" s="194"/>
      <c r="F120" s="194"/>
      <c r="G120" s="194"/>
      <c r="H120" s="194"/>
      <c r="I120" s="194"/>
      <c r="J120" s="194"/>
      <c r="K120" s="194"/>
      <c r="L120" s="194"/>
      <c r="M120" s="194"/>
      <c r="N120" s="194"/>
      <c r="O120" s="194"/>
    </row>
    <row r="121" spans="3:15" ht="18.600000000000001" customHeight="1">
      <c r="C121" s="194"/>
      <c r="D121" s="194"/>
      <c r="E121" s="194"/>
      <c r="F121" s="194"/>
      <c r="G121" s="194"/>
      <c r="H121" s="194"/>
      <c r="I121" s="194"/>
      <c r="J121" s="194"/>
      <c r="K121" s="194"/>
      <c r="L121" s="194"/>
      <c r="M121" s="194"/>
      <c r="N121" s="194"/>
      <c r="O121" s="194"/>
    </row>
    <row r="122" spans="3:15" ht="18.600000000000001" customHeight="1">
      <c r="C122" s="194"/>
      <c r="D122" s="194"/>
      <c r="E122" s="194"/>
      <c r="F122" s="194"/>
      <c r="G122" s="194"/>
      <c r="H122" s="194"/>
      <c r="I122" s="194"/>
      <c r="J122" s="194"/>
      <c r="K122" s="194"/>
      <c r="L122" s="194"/>
      <c r="M122" s="194"/>
      <c r="N122" s="194"/>
      <c r="O122" s="194"/>
    </row>
    <row r="123" spans="3:15" ht="18.600000000000001" customHeight="1">
      <c r="C123" s="194"/>
      <c r="D123" s="194"/>
      <c r="E123" s="194"/>
      <c r="F123" s="194"/>
      <c r="G123" s="194"/>
      <c r="H123" s="194"/>
      <c r="I123" s="194"/>
      <c r="J123" s="194"/>
      <c r="K123" s="194"/>
      <c r="L123" s="194"/>
      <c r="M123" s="194"/>
      <c r="N123" s="194"/>
      <c r="O123" s="194"/>
    </row>
    <row r="124" spans="3:15" ht="18.600000000000001" customHeight="1">
      <c r="C124" s="194"/>
      <c r="D124" s="194"/>
      <c r="E124" s="194"/>
      <c r="F124" s="194"/>
      <c r="G124" s="194"/>
      <c r="H124" s="194"/>
      <c r="I124" s="194"/>
      <c r="J124" s="194"/>
      <c r="K124" s="194"/>
      <c r="L124" s="194"/>
      <c r="M124" s="194"/>
      <c r="N124" s="194"/>
      <c r="O124" s="194"/>
    </row>
    <row r="125" spans="3:15" ht="18.600000000000001" customHeight="1">
      <c r="C125" s="194"/>
      <c r="D125" s="194"/>
      <c r="E125" s="194"/>
      <c r="F125" s="194"/>
      <c r="G125" s="194"/>
      <c r="H125" s="194"/>
      <c r="I125" s="194"/>
      <c r="J125" s="194"/>
      <c r="K125" s="194"/>
      <c r="L125" s="194"/>
      <c r="M125" s="194"/>
      <c r="N125" s="194"/>
      <c r="O125" s="194"/>
    </row>
    <row r="126" spans="3:15" ht="18.600000000000001" customHeight="1">
      <c r="C126" s="194"/>
      <c r="D126" s="194"/>
      <c r="E126" s="194"/>
      <c r="F126" s="194"/>
      <c r="G126" s="194"/>
      <c r="H126" s="194"/>
      <c r="I126" s="194"/>
      <c r="J126" s="194"/>
      <c r="K126" s="194"/>
      <c r="L126" s="194"/>
      <c r="M126" s="194"/>
      <c r="N126" s="194"/>
      <c r="O126" s="194"/>
    </row>
    <row r="127" spans="3:15" ht="18.600000000000001" customHeight="1">
      <c r="C127" s="194"/>
      <c r="D127" s="194"/>
      <c r="E127" s="194"/>
      <c r="F127" s="194"/>
      <c r="G127" s="194"/>
      <c r="H127" s="194"/>
      <c r="I127" s="194"/>
      <c r="J127" s="194"/>
      <c r="K127" s="194"/>
      <c r="L127" s="194"/>
      <c r="M127" s="194"/>
      <c r="N127" s="194"/>
      <c r="O127" s="194"/>
    </row>
    <row r="128" spans="3:15" ht="18.600000000000001" customHeight="1">
      <c r="C128" s="194"/>
      <c r="D128" s="194"/>
      <c r="E128" s="194"/>
      <c r="F128" s="194"/>
      <c r="G128" s="194"/>
      <c r="H128" s="194"/>
      <c r="I128" s="194"/>
      <c r="J128" s="194"/>
      <c r="K128" s="194"/>
      <c r="L128" s="194"/>
      <c r="M128" s="194"/>
      <c r="N128" s="194"/>
      <c r="O128" s="194"/>
    </row>
    <row r="129" spans="3:15" ht="18.600000000000001" customHeight="1">
      <c r="C129" s="194"/>
      <c r="D129" s="194"/>
      <c r="E129" s="194"/>
      <c r="F129" s="194"/>
      <c r="G129" s="194"/>
      <c r="H129" s="194"/>
      <c r="I129" s="194"/>
      <c r="J129" s="194"/>
      <c r="K129" s="194"/>
      <c r="L129" s="194"/>
      <c r="M129" s="194"/>
      <c r="N129" s="194"/>
      <c r="O129" s="194"/>
    </row>
    <row r="130" spans="3:15" ht="18.600000000000001" customHeight="1">
      <c r="C130" s="194"/>
      <c r="D130" s="194"/>
      <c r="E130" s="194"/>
      <c r="F130" s="194"/>
      <c r="G130" s="194"/>
      <c r="H130" s="194"/>
      <c r="I130" s="194"/>
      <c r="J130" s="194"/>
      <c r="K130" s="194"/>
      <c r="L130" s="194"/>
      <c r="M130" s="194"/>
      <c r="N130" s="194"/>
      <c r="O130" s="194"/>
    </row>
    <row r="131" spans="3:15" ht="18.600000000000001" customHeight="1">
      <c r="C131" s="194"/>
      <c r="D131" s="194"/>
      <c r="E131" s="194"/>
      <c r="F131" s="194"/>
      <c r="G131" s="194"/>
      <c r="H131" s="194"/>
      <c r="I131" s="194"/>
      <c r="J131" s="194"/>
      <c r="K131" s="194"/>
      <c r="L131" s="194"/>
      <c r="M131" s="194"/>
      <c r="N131" s="194"/>
      <c r="O131" s="194"/>
    </row>
    <row r="132" spans="3:15" ht="18.600000000000001" customHeight="1">
      <c r="C132" s="194"/>
      <c r="D132" s="194"/>
      <c r="E132" s="194"/>
      <c r="F132" s="194"/>
      <c r="G132" s="194"/>
      <c r="H132" s="194"/>
      <c r="I132" s="194"/>
      <c r="J132" s="194"/>
      <c r="K132" s="194"/>
      <c r="L132" s="194"/>
      <c r="M132" s="194"/>
      <c r="N132" s="194"/>
      <c r="O132" s="194"/>
    </row>
    <row r="133" spans="3:15" ht="18.600000000000001" customHeight="1">
      <c r="C133" s="194"/>
      <c r="D133" s="194"/>
      <c r="E133" s="194"/>
      <c r="F133" s="194"/>
      <c r="G133" s="194"/>
      <c r="H133" s="194"/>
      <c r="I133" s="194"/>
      <c r="J133" s="194"/>
      <c r="K133" s="194"/>
      <c r="L133" s="194"/>
      <c r="M133" s="194"/>
      <c r="N133" s="194"/>
      <c r="O133" s="194"/>
    </row>
    <row r="134" spans="3:15" ht="18.600000000000001" customHeight="1">
      <c r="C134" s="194"/>
      <c r="D134" s="194"/>
      <c r="E134" s="194"/>
      <c r="F134" s="194"/>
      <c r="G134" s="194"/>
      <c r="H134" s="194"/>
      <c r="I134" s="194"/>
      <c r="J134" s="194"/>
      <c r="K134" s="194"/>
      <c r="L134" s="194"/>
      <c r="M134" s="194"/>
      <c r="N134" s="194"/>
      <c r="O134" s="194"/>
    </row>
    <row r="135" spans="3:15" ht="18.600000000000001" customHeight="1">
      <c r="C135" s="194"/>
      <c r="D135" s="194"/>
      <c r="E135" s="194"/>
      <c r="F135" s="194"/>
      <c r="G135" s="194"/>
      <c r="H135" s="194"/>
      <c r="I135" s="194"/>
      <c r="J135" s="194"/>
      <c r="K135" s="194"/>
      <c r="L135" s="194"/>
      <c r="M135" s="194"/>
      <c r="N135" s="194"/>
      <c r="O135" s="194"/>
    </row>
    <row r="136" spans="3:15" ht="18.600000000000001" customHeight="1">
      <c r="C136" s="194"/>
      <c r="D136" s="194"/>
      <c r="E136" s="194"/>
      <c r="F136" s="194"/>
      <c r="G136" s="194"/>
      <c r="H136" s="194"/>
      <c r="I136" s="194"/>
      <c r="J136" s="194"/>
      <c r="K136" s="194"/>
      <c r="L136" s="194"/>
      <c r="M136" s="194"/>
      <c r="N136" s="194"/>
      <c r="O136" s="194"/>
    </row>
    <row r="137" spans="3:15" ht="18.600000000000001" customHeight="1">
      <c r="C137" s="194"/>
      <c r="D137" s="194"/>
      <c r="E137" s="194"/>
      <c r="F137" s="194"/>
      <c r="G137" s="194"/>
      <c r="H137" s="194"/>
      <c r="I137" s="194"/>
      <c r="J137" s="194"/>
      <c r="K137" s="194"/>
      <c r="L137" s="194"/>
      <c r="M137" s="194"/>
      <c r="N137" s="194"/>
      <c r="O137" s="194"/>
    </row>
    <row r="138" spans="3:15" ht="18.600000000000001" customHeight="1">
      <c r="C138" s="194"/>
      <c r="D138" s="194"/>
      <c r="E138" s="194"/>
      <c r="F138" s="194"/>
      <c r="G138" s="194"/>
      <c r="H138" s="194"/>
      <c r="I138" s="194"/>
      <c r="J138" s="194"/>
      <c r="K138" s="194"/>
      <c r="L138" s="194"/>
      <c r="M138" s="194"/>
      <c r="N138" s="194"/>
      <c r="O138" s="194"/>
    </row>
    <row r="139" spans="3:15" ht="18.600000000000001" customHeight="1">
      <c r="C139" s="194"/>
      <c r="D139" s="194"/>
      <c r="E139" s="194"/>
      <c r="F139" s="194"/>
      <c r="G139" s="194"/>
      <c r="H139" s="194"/>
      <c r="I139" s="194"/>
      <c r="J139" s="194"/>
      <c r="K139" s="194"/>
      <c r="L139" s="194"/>
      <c r="M139" s="194"/>
      <c r="N139" s="194"/>
      <c r="O139" s="194"/>
    </row>
    <row r="140" spans="3:15" ht="18.600000000000001" customHeight="1">
      <c r="C140" s="194"/>
      <c r="D140" s="194"/>
      <c r="E140" s="194"/>
      <c r="F140" s="194"/>
      <c r="G140" s="194"/>
      <c r="H140" s="194"/>
      <c r="I140" s="194"/>
      <c r="J140" s="194"/>
      <c r="K140" s="194"/>
      <c r="L140" s="194"/>
      <c r="M140" s="194"/>
      <c r="N140" s="194"/>
      <c r="O140" s="194"/>
    </row>
    <row r="141" spans="3:15" ht="18.600000000000001" customHeight="1">
      <c r="C141" s="194"/>
      <c r="D141" s="194"/>
      <c r="E141" s="194"/>
      <c r="F141" s="194"/>
      <c r="G141" s="194"/>
      <c r="H141" s="194"/>
      <c r="I141" s="194"/>
      <c r="J141" s="194"/>
      <c r="K141" s="194"/>
      <c r="L141" s="194"/>
      <c r="M141" s="194"/>
      <c r="N141" s="194"/>
      <c r="O141" s="194"/>
    </row>
    <row r="142" spans="3:15" ht="18.600000000000001" customHeight="1">
      <c r="C142" s="194"/>
      <c r="D142" s="194"/>
      <c r="E142" s="194"/>
      <c r="F142" s="194"/>
      <c r="G142" s="194"/>
      <c r="H142" s="194"/>
      <c r="I142" s="194"/>
      <c r="J142" s="194"/>
      <c r="K142" s="194"/>
      <c r="L142" s="194"/>
      <c r="M142" s="194"/>
      <c r="N142" s="194"/>
      <c r="O142" s="194"/>
    </row>
    <row r="143" spans="3:15" ht="18.600000000000001" customHeight="1">
      <c r="C143" s="194"/>
      <c r="D143" s="194"/>
      <c r="E143" s="194"/>
      <c r="F143" s="194"/>
      <c r="G143" s="194"/>
      <c r="H143" s="194"/>
      <c r="I143" s="194"/>
      <c r="J143" s="194"/>
      <c r="K143" s="194"/>
      <c r="L143" s="194"/>
      <c r="M143" s="194"/>
      <c r="N143" s="194"/>
      <c r="O143" s="194"/>
    </row>
    <row r="144" spans="3:15" ht="18.600000000000001" customHeight="1">
      <c r="C144" s="194"/>
      <c r="D144" s="194"/>
      <c r="E144" s="194"/>
      <c r="F144" s="194"/>
      <c r="G144" s="194"/>
      <c r="H144" s="194"/>
      <c r="I144" s="194"/>
      <c r="J144" s="194"/>
      <c r="K144" s="194"/>
      <c r="L144" s="194"/>
      <c r="M144" s="194"/>
      <c r="N144" s="194"/>
      <c r="O144" s="194"/>
    </row>
    <row r="145" spans="3:15" ht="18.600000000000001" customHeight="1">
      <c r="C145" s="194"/>
      <c r="D145" s="194"/>
      <c r="E145" s="194"/>
      <c r="F145" s="194"/>
      <c r="G145" s="194"/>
      <c r="H145" s="194"/>
      <c r="I145" s="194"/>
      <c r="J145" s="194"/>
      <c r="K145" s="194"/>
      <c r="L145" s="194"/>
      <c r="M145" s="194"/>
      <c r="N145" s="194"/>
      <c r="O145" s="194"/>
    </row>
    <row r="146" spans="3:15" ht="18.600000000000001" customHeight="1">
      <c r="C146" s="194"/>
      <c r="D146" s="194"/>
      <c r="E146" s="194"/>
      <c r="F146" s="194"/>
      <c r="G146" s="194"/>
      <c r="H146" s="194"/>
      <c r="I146" s="194"/>
      <c r="J146" s="194"/>
      <c r="K146" s="194"/>
      <c r="L146" s="194"/>
      <c r="M146" s="194"/>
      <c r="N146" s="194"/>
      <c r="O146" s="194"/>
    </row>
    <row r="147" spans="3:15" ht="18.600000000000001" customHeight="1">
      <c r="C147" s="194"/>
      <c r="D147" s="194"/>
      <c r="E147" s="194"/>
      <c r="F147" s="194"/>
      <c r="G147" s="194"/>
      <c r="H147" s="194"/>
      <c r="I147" s="194"/>
      <c r="J147" s="194"/>
      <c r="K147" s="194"/>
      <c r="L147" s="194"/>
      <c r="M147" s="194"/>
      <c r="N147" s="194"/>
      <c r="O147" s="194"/>
    </row>
    <row r="148" spans="3:15" ht="18.600000000000001" customHeight="1">
      <c r="C148" s="194"/>
      <c r="D148" s="194"/>
      <c r="E148" s="194"/>
      <c r="F148" s="194"/>
      <c r="G148" s="194"/>
      <c r="H148" s="194"/>
      <c r="I148" s="194"/>
      <c r="J148" s="194"/>
      <c r="K148" s="194"/>
      <c r="L148" s="194"/>
      <c r="M148" s="194"/>
      <c r="N148" s="194"/>
      <c r="O148" s="194"/>
    </row>
    <row r="149" spans="3:15" ht="18.600000000000001" customHeight="1">
      <c r="C149" s="194"/>
      <c r="D149" s="194"/>
      <c r="E149" s="194"/>
      <c r="F149" s="194"/>
      <c r="G149" s="194"/>
      <c r="H149" s="194"/>
      <c r="I149" s="194"/>
      <c r="J149" s="194"/>
      <c r="K149" s="194"/>
      <c r="L149" s="194"/>
      <c r="M149" s="194"/>
      <c r="N149" s="194"/>
      <c r="O149" s="194"/>
    </row>
    <row r="150" spans="3:15" ht="18.600000000000001" customHeight="1">
      <c r="C150" s="194"/>
      <c r="D150" s="194"/>
      <c r="E150" s="194"/>
      <c r="F150" s="194"/>
      <c r="G150" s="194"/>
      <c r="H150" s="194"/>
      <c r="I150" s="194"/>
      <c r="J150" s="194"/>
      <c r="K150" s="194"/>
      <c r="L150" s="194"/>
      <c r="M150" s="194"/>
      <c r="N150" s="194"/>
      <c r="O150" s="194"/>
    </row>
    <row r="151" spans="3:15" ht="18.600000000000001" customHeight="1">
      <c r="C151" s="194"/>
      <c r="D151" s="194"/>
      <c r="E151" s="194"/>
      <c r="F151" s="194"/>
      <c r="G151" s="194"/>
      <c r="H151" s="194"/>
      <c r="I151" s="194"/>
      <c r="J151" s="194"/>
      <c r="K151" s="194"/>
      <c r="L151" s="194"/>
      <c r="M151" s="194"/>
      <c r="N151" s="194"/>
      <c r="O151" s="194"/>
    </row>
    <row r="152" spans="3:15" ht="18.600000000000001" customHeight="1">
      <c r="C152" s="194"/>
      <c r="D152" s="194"/>
      <c r="E152" s="194"/>
      <c r="F152" s="194"/>
      <c r="G152" s="194"/>
      <c r="H152" s="194"/>
      <c r="I152" s="194"/>
      <c r="J152" s="194"/>
      <c r="K152" s="194"/>
      <c r="L152" s="194"/>
      <c r="M152" s="194"/>
      <c r="N152" s="194"/>
      <c r="O152" s="194"/>
    </row>
    <row r="153" spans="3:15" ht="18.600000000000001" customHeight="1">
      <c r="C153" s="194"/>
      <c r="D153" s="194"/>
      <c r="E153" s="194"/>
      <c r="F153" s="194"/>
      <c r="G153" s="194"/>
      <c r="H153" s="194"/>
      <c r="I153" s="194"/>
      <c r="J153" s="194"/>
      <c r="K153" s="194"/>
      <c r="L153" s="194"/>
      <c r="M153" s="194"/>
      <c r="N153" s="194"/>
      <c r="O153" s="194"/>
    </row>
    <row r="154" spans="3:15" ht="18.600000000000001" customHeight="1">
      <c r="C154" s="194"/>
      <c r="D154" s="194"/>
      <c r="E154" s="194"/>
      <c r="F154" s="194"/>
      <c r="G154" s="194"/>
      <c r="H154" s="194"/>
      <c r="I154" s="194"/>
      <c r="J154" s="194"/>
      <c r="K154" s="194"/>
      <c r="L154" s="194"/>
      <c r="M154" s="194"/>
      <c r="N154" s="194"/>
      <c r="O154" s="194"/>
    </row>
    <row r="155" spans="3:15" ht="18.600000000000001" customHeight="1">
      <c r="C155" s="194"/>
      <c r="D155" s="194"/>
      <c r="E155" s="194"/>
      <c r="F155" s="194"/>
      <c r="G155" s="194"/>
      <c r="H155" s="194"/>
      <c r="I155" s="194"/>
      <c r="J155" s="194"/>
      <c r="K155" s="194"/>
      <c r="L155" s="194"/>
      <c r="M155" s="194"/>
      <c r="N155" s="194"/>
      <c r="O155" s="194"/>
    </row>
    <row r="156" spans="3:15" ht="18.600000000000001" customHeight="1">
      <c r="C156" s="194"/>
      <c r="D156" s="194"/>
      <c r="E156" s="194"/>
      <c r="F156" s="194"/>
      <c r="G156" s="194"/>
      <c r="H156" s="194"/>
      <c r="I156" s="194"/>
      <c r="J156" s="194"/>
      <c r="K156" s="194"/>
      <c r="L156" s="194"/>
      <c r="M156" s="194"/>
      <c r="N156" s="194"/>
      <c r="O156" s="194"/>
    </row>
    <row r="157" spans="3:15" ht="18.600000000000001" customHeight="1">
      <c r="C157" s="194"/>
      <c r="D157" s="194"/>
      <c r="E157" s="194"/>
      <c r="F157" s="194"/>
      <c r="G157" s="194"/>
      <c r="H157" s="194"/>
      <c r="I157" s="194"/>
      <c r="J157" s="194"/>
      <c r="K157" s="194"/>
      <c r="L157" s="194"/>
      <c r="M157" s="194"/>
      <c r="N157" s="194"/>
      <c r="O157" s="194"/>
    </row>
    <row r="158" spans="3:15" ht="18.600000000000001" customHeight="1">
      <c r="C158" s="194"/>
      <c r="D158" s="194"/>
      <c r="E158" s="194"/>
      <c r="F158" s="194"/>
      <c r="G158" s="194"/>
      <c r="H158" s="194"/>
      <c r="I158" s="194"/>
      <c r="J158" s="194"/>
      <c r="K158" s="194"/>
      <c r="L158" s="194"/>
      <c r="M158" s="194"/>
      <c r="N158" s="194"/>
      <c r="O158" s="194"/>
    </row>
    <row r="159" spans="3:15" ht="18.600000000000001" customHeight="1">
      <c r="C159" s="194"/>
      <c r="D159" s="194"/>
      <c r="E159" s="194"/>
      <c r="F159" s="194"/>
      <c r="G159" s="194"/>
      <c r="H159" s="194"/>
      <c r="I159" s="194"/>
      <c r="J159" s="194"/>
      <c r="K159" s="194"/>
      <c r="L159" s="194"/>
      <c r="M159" s="194"/>
      <c r="N159" s="194"/>
      <c r="O159" s="194"/>
    </row>
    <row r="160" spans="3:15" ht="18.600000000000001" customHeight="1">
      <c r="C160" s="194"/>
      <c r="D160" s="194"/>
      <c r="E160" s="194"/>
      <c r="F160" s="194"/>
      <c r="G160" s="194"/>
      <c r="H160" s="194"/>
      <c r="I160" s="194"/>
      <c r="J160" s="194"/>
      <c r="K160" s="194"/>
      <c r="L160" s="194"/>
      <c r="M160" s="194"/>
      <c r="N160" s="194"/>
      <c r="O160" s="194"/>
    </row>
    <row r="161" spans="3:15" ht="18.600000000000001" customHeight="1">
      <c r="C161" s="194"/>
      <c r="D161" s="194"/>
      <c r="E161" s="194"/>
      <c r="F161" s="194"/>
      <c r="G161" s="194"/>
      <c r="H161" s="194"/>
      <c r="I161" s="194"/>
      <c r="J161" s="194"/>
      <c r="K161" s="194"/>
      <c r="L161" s="194"/>
      <c r="M161" s="194"/>
      <c r="N161" s="194"/>
      <c r="O161" s="194"/>
    </row>
    <row r="162" spans="3:15" ht="18.600000000000001" customHeight="1">
      <c r="C162" s="194"/>
      <c r="D162" s="194"/>
      <c r="E162" s="194"/>
      <c r="F162" s="194"/>
      <c r="G162" s="194"/>
      <c r="H162" s="194"/>
      <c r="I162" s="194"/>
      <c r="J162" s="194"/>
      <c r="K162" s="194"/>
      <c r="L162" s="194"/>
      <c r="M162" s="194"/>
      <c r="N162" s="194"/>
      <c r="O162" s="194"/>
    </row>
    <row r="163" spans="3:15" ht="18.600000000000001" customHeight="1">
      <c r="C163" s="194"/>
      <c r="D163" s="194"/>
      <c r="E163" s="194"/>
      <c r="F163" s="194"/>
      <c r="G163" s="194"/>
      <c r="H163" s="194"/>
      <c r="I163" s="194"/>
      <c r="J163" s="194"/>
      <c r="K163" s="194"/>
      <c r="L163" s="194"/>
      <c r="M163" s="194"/>
      <c r="N163" s="194"/>
      <c r="O163" s="194"/>
    </row>
    <row r="164" spans="3:15" ht="18.600000000000001" customHeight="1">
      <c r="C164" s="194"/>
      <c r="D164" s="194"/>
      <c r="E164" s="194"/>
      <c r="F164" s="194"/>
      <c r="G164" s="194"/>
      <c r="H164" s="194"/>
      <c r="I164" s="194"/>
      <c r="J164" s="194"/>
      <c r="K164" s="194"/>
      <c r="L164" s="194"/>
      <c r="M164" s="194"/>
      <c r="N164" s="194"/>
      <c r="O164" s="194"/>
    </row>
    <row r="165" spans="3:15" ht="18.600000000000001" customHeight="1">
      <c r="C165" s="194"/>
      <c r="D165" s="194"/>
      <c r="E165" s="194"/>
      <c r="F165" s="194"/>
      <c r="G165" s="194"/>
      <c r="H165" s="194"/>
      <c r="I165" s="194"/>
      <c r="J165" s="194"/>
      <c r="K165" s="194"/>
      <c r="L165" s="194"/>
      <c r="M165" s="194"/>
      <c r="N165" s="194"/>
      <c r="O165" s="194"/>
    </row>
    <row r="166" spans="3:15" ht="18.600000000000001" customHeight="1">
      <c r="C166" s="194"/>
      <c r="D166" s="194"/>
      <c r="E166" s="194"/>
      <c r="F166" s="194"/>
      <c r="G166" s="194"/>
      <c r="H166" s="194"/>
      <c r="I166" s="194"/>
      <c r="J166" s="194"/>
      <c r="K166" s="194"/>
      <c r="L166" s="194"/>
      <c r="M166" s="194"/>
      <c r="N166" s="194"/>
      <c r="O166" s="194"/>
    </row>
    <row r="167" spans="3:15" ht="18.600000000000001" customHeight="1">
      <c r="C167" s="194"/>
      <c r="D167" s="194"/>
      <c r="E167" s="194"/>
      <c r="F167" s="194"/>
      <c r="G167" s="194"/>
      <c r="H167" s="194"/>
      <c r="I167" s="194"/>
      <c r="J167" s="194"/>
      <c r="K167" s="194"/>
      <c r="L167" s="194"/>
      <c r="M167" s="194"/>
      <c r="N167" s="194"/>
      <c r="O167" s="194"/>
    </row>
    <row r="168" spans="3:15" ht="18.600000000000001" customHeight="1">
      <c r="C168" s="194"/>
      <c r="D168" s="194"/>
      <c r="E168" s="194"/>
      <c r="F168" s="194"/>
      <c r="G168" s="194"/>
      <c r="H168" s="194"/>
      <c r="I168" s="194"/>
      <c r="J168" s="194"/>
      <c r="K168" s="194"/>
      <c r="L168" s="194"/>
      <c r="M168" s="194"/>
      <c r="N168" s="194"/>
      <c r="O168" s="194"/>
    </row>
    <row r="169" spans="3:15" ht="18.600000000000001" customHeight="1">
      <c r="C169" s="194"/>
      <c r="D169" s="194"/>
      <c r="E169" s="194"/>
      <c r="F169" s="194"/>
      <c r="G169" s="194"/>
      <c r="H169" s="194"/>
      <c r="I169" s="194"/>
      <c r="J169" s="194"/>
      <c r="K169" s="194"/>
      <c r="L169" s="194"/>
      <c r="M169" s="194"/>
      <c r="N169" s="194"/>
      <c r="O169" s="194"/>
    </row>
    <row r="170" spans="3:15" ht="18.600000000000001" customHeight="1">
      <c r="C170" s="194"/>
      <c r="D170" s="194"/>
      <c r="E170" s="194"/>
      <c r="F170" s="194"/>
      <c r="G170" s="194"/>
      <c r="H170" s="194"/>
      <c r="I170" s="194"/>
      <c r="J170" s="194"/>
      <c r="K170" s="194"/>
      <c r="L170" s="194"/>
      <c r="M170" s="194"/>
      <c r="N170" s="194"/>
      <c r="O170" s="194"/>
    </row>
    <row r="171" spans="3:15" ht="18.600000000000001" customHeight="1">
      <c r="C171" s="194"/>
      <c r="D171" s="194"/>
      <c r="E171" s="194"/>
      <c r="F171" s="194"/>
      <c r="G171" s="194"/>
      <c r="H171" s="194"/>
      <c r="I171" s="194"/>
      <c r="J171" s="194"/>
      <c r="K171" s="194"/>
      <c r="L171" s="194"/>
      <c r="M171" s="194"/>
      <c r="N171" s="194"/>
      <c r="O171" s="194"/>
    </row>
    <row r="172" spans="3:15" ht="18.600000000000001" customHeight="1">
      <c r="C172" s="194"/>
      <c r="D172" s="194"/>
      <c r="E172" s="194"/>
      <c r="F172" s="194"/>
      <c r="G172" s="194"/>
      <c r="H172" s="194"/>
      <c r="I172" s="194"/>
      <c r="J172" s="194"/>
      <c r="K172" s="194"/>
      <c r="L172" s="194"/>
      <c r="M172" s="194"/>
      <c r="N172" s="194"/>
      <c r="O172" s="194"/>
    </row>
    <row r="173" spans="3:15" ht="18.600000000000001" customHeight="1">
      <c r="C173" s="194"/>
      <c r="D173" s="194"/>
      <c r="E173" s="194"/>
      <c r="F173" s="194"/>
      <c r="G173" s="194"/>
      <c r="H173" s="194"/>
      <c r="I173" s="194"/>
      <c r="J173" s="194"/>
      <c r="K173" s="194"/>
      <c r="L173" s="194"/>
      <c r="M173" s="194"/>
      <c r="N173" s="194"/>
      <c r="O173" s="194"/>
    </row>
    <row r="174" spans="3:15" ht="18.600000000000001" customHeight="1">
      <c r="C174" s="194"/>
      <c r="D174" s="194"/>
      <c r="E174" s="194"/>
      <c r="F174" s="194"/>
      <c r="G174" s="194"/>
      <c r="H174" s="194"/>
      <c r="I174" s="194"/>
      <c r="J174" s="194"/>
      <c r="K174" s="194"/>
      <c r="L174" s="194"/>
      <c r="M174" s="194"/>
      <c r="N174" s="194"/>
      <c r="O174" s="194"/>
    </row>
    <row r="175" spans="3:15" ht="18.600000000000001" customHeight="1">
      <c r="C175" s="194"/>
      <c r="D175" s="194"/>
      <c r="E175" s="194"/>
      <c r="F175" s="194"/>
      <c r="G175" s="194"/>
      <c r="H175" s="194"/>
      <c r="I175" s="194"/>
      <c r="J175" s="194"/>
      <c r="K175" s="194"/>
      <c r="L175" s="194"/>
      <c r="M175" s="194"/>
      <c r="N175" s="194"/>
      <c r="O175" s="194"/>
    </row>
    <row r="176" spans="3:15" ht="18.600000000000001" customHeight="1">
      <c r="C176" s="194"/>
      <c r="D176" s="194"/>
      <c r="E176" s="194"/>
      <c r="F176" s="194"/>
      <c r="G176" s="194"/>
      <c r="H176" s="194"/>
      <c r="I176" s="194"/>
      <c r="J176" s="194"/>
      <c r="K176" s="194"/>
      <c r="L176" s="194"/>
      <c r="M176" s="194"/>
      <c r="N176" s="194"/>
      <c r="O176" s="194"/>
    </row>
    <row r="177" spans="3:15" ht="18.600000000000001" customHeight="1">
      <c r="C177" s="194"/>
      <c r="D177" s="194"/>
      <c r="E177" s="194"/>
      <c r="F177" s="194"/>
      <c r="G177" s="194"/>
      <c r="H177" s="194"/>
      <c r="I177" s="194"/>
      <c r="J177" s="194"/>
      <c r="K177" s="194"/>
      <c r="L177" s="194"/>
      <c r="M177" s="194"/>
      <c r="N177" s="194"/>
      <c r="O177" s="194"/>
    </row>
    <row r="178" spans="3:15" ht="18.600000000000001" customHeight="1">
      <c r="C178" s="194"/>
      <c r="D178" s="194"/>
      <c r="E178" s="194"/>
      <c r="F178" s="194"/>
      <c r="G178" s="194"/>
      <c r="H178" s="194"/>
      <c r="I178" s="194"/>
      <c r="J178" s="194"/>
      <c r="K178" s="194"/>
      <c r="L178" s="194"/>
      <c r="M178" s="194"/>
      <c r="N178" s="194"/>
      <c r="O178" s="194"/>
    </row>
    <row r="179" spans="3:15" ht="18.600000000000001" customHeight="1">
      <c r="C179" s="194"/>
      <c r="D179" s="194"/>
      <c r="E179" s="194"/>
      <c r="F179" s="194"/>
      <c r="G179" s="194"/>
      <c r="H179" s="194"/>
      <c r="I179" s="194"/>
      <c r="J179" s="194"/>
      <c r="K179" s="194"/>
      <c r="L179" s="194"/>
      <c r="M179" s="194"/>
      <c r="N179" s="194"/>
      <c r="O179" s="194"/>
    </row>
    <row r="180" spans="3:15" ht="18.600000000000001" customHeight="1">
      <c r="C180" s="194"/>
      <c r="D180" s="194"/>
      <c r="E180" s="194"/>
      <c r="F180" s="194"/>
      <c r="G180" s="194"/>
      <c r="H180" s="194"/>
      <c r="I180" s="194"/>
      <c r="J180" s="194"/>
      <c r="K180" s="194"/>
      <c r="L180" s="194"/>
      <c r="M180" s="194"/>
      <c r="N180" s="194"/>
      <c r="O180" s="194"/>
    </row>
    <row r="181" spans="3:15" ht="18.600000000000001" customHeight="1">
      <c r="C181" s="194"/>
      <c r="D181" s="194"/>
      <c r="E181" s="194"/>
      <c r="F181" s="194"/>
      <c r="G181" s="194"/>
      <c r="H181" s="194"/>
      <c r="I181" s="194"/>
      <c r="J181" s="194"/>
      <c r="K181" s="194"/>
      <c r="L181" s="194"/>
      <c r="M181" s="194"/>
      <c r="N181" s="194"/>
      <c r="O181" s="194"/>
    </row>
    <row r="182" spans="3:15" ht="18.600000000000001" customHeight="1">
      <c r="C182" s="194"/>
      <c r="D182" s="194"/>
      <c r="E182" s="194"/>
      <c r="F182" s="194"/>
      <c r="G182" s="194"/>
      <c r="H182" s="194"/>
      <c r="I182" s="194"/>
      <c r="J182" s="194"/>
      <c r="K182" s="194"/>
      <c r="L182" s="194"/>
      <c r="M182" s="194"/>
      <c r="N182" s="194"/>
      <c r="O182" s="194"/>
    </row>
    <row r="183" spans="3:15" ht="18.600000000000001" customHeight="1">
      <c r="C183" s="194"/>
      <c r="D183" s="194"/>
      <c r="E183" s="194"/>
      <c r="F183" s="194"/>
      <c r="G183" s="194"/>
      <c r="H183" s="194"/>
      <c r="I183" s="194"/>
      <c r="J183" s="194"/>
      <c r="K183" s="194"/>
      <c r="L183" s="194"/>
      <c r="M183" s="194"/>
      <c r="N183" s="194"/>
      <c r="O183" s="194"/>
    </row>
    <row r="184" spans="3:15" ht="18.600000000000001" customHeight="1">
      <c r="C184" s="194"/>
      <c r="D184" s="194"/>
      <c r="E184" s="194"/>
      <c r="F184" s="194"/>
      <c r="G184" s="194"/>
      <c r="H184" s="194"/>
      <c r="I184" s="194"/>
      <c r="J184" s="194"/>
      <c r="K184" s="194"/>
      <c r="L184" s="194"/>
      <c r="M184" s="194"/>
      <c r="N184" s="194"/>
      <c r="O184" s="194"/>
    </row>
    <row r="185" spans="3:15" ht="18.600000000000001" customHeight="1">
      <c r="C185" s="194"/>
      <c r="D185" s="194"/>
      <c r="E185" s="194"/>
      <c r="F185" s="194"/>
      <c r="G185" s="194"/>
      <c r="H185" s="194"/>
      <c r="I185" s="194"/>
      <c r="J185" s="194"/>
      <c r="K185" s="194"/>
      <c r="L185" s="194"/>
      <c r="M185" s="194"/>
      <c r="N185" s="194"/>
      <c r="O185" s="194"/>
    </row>
    <row r="186" spans="3:15" ht="18.600000000000001" customHeight="1">
      <c r="C186" s="194"/>
      <c r="D186" s="194"/>
      <c r="E186" s="194"/>
      <c r="F186" s="194"/>
      <c r="G186" s="194"/>
      <c r="H186" s="194"/>
      <c r="I186" s="194"/>
      <c r="J186" s="194"/>
      <c r="K186" s="194"/>
      <c r="L186" s="194"/>
      <c r="M186" s="194"/>
      <c r="N186" s="194"/>
      <c r="O186" s="194"/>
    </row>
    <row r="187" spans="3:15" ht="18.600000000000001" customHeight="1">
      <c r="C187" s="194"/>
      <c r="D187" s="194"/>
      <c r="E187" s="194"/>
      <c r="F187" s="194"/>
      <c r="G187" s="194"/>
      <c r="H187" s="194"/>
      <c r="I187" s="194"/>
      <c r="J187" s="194"/>
      <c r="K187" s="194"/>
      <c r="L187" s="194"/>
      <c r="M187" s="194"/>
      <c r="N187" s="194"/>
      <c r="O187" s="194"/>
    </row>
    <row r="188" spans="3:15" ht="18.600000000000001" customHeight="1">
      <c r="C188" s="194"/>
      <c r="D188" s="194"/>
      <c r="E188" s="194"/>
      <c r="F188" s="194"/>
      <c r="G188" s="194"/>
      <c r="H188" s="194"/>
      <c r="I188" s="194"/>
      <c r="J188" s="194"/>
      <c r="K188" s="194"/>
      <c r="L188" s="194"/>
      <c r="M188" s="194"/>
      <c r="N188" s="194"/>
      <c r="O188" s="194"/>
    </row>
    <row r="189" spans="3:15" ht="18.600000000000001" customHeight="1">
      <c r="C189" s="194"/>
      <c r="D189" s="194"/>
      <c r="E189" s="194"/>
      <c r="F189" s="194"/>
      <c r="G189" s="194"/>
      <c r="H189" s="194"/>
      <c r="I189" s="194"/>
      <c r="J189" s="194"/>
      <c r="K189" s="194"/>
      <c r="L189" s="194"/>
      <c r="M189" s="194"/>
      <c r="N189" s="194"/>
      <c r="O189" s="194"/>
    </row>
    <row r="190" spans="3:15" ht="18.600000000000001" customHeight="1">
      <c r="C190" s="194"/>
      <c r="D190" s="194"/>
      <c r="E190" s="194"/>
      <c r="F190" s="194"/>
      <c r="G190" s="194"/>
      <c r="H190" s="194"/>
      <c r="I190" s="194"/>
      <c r="J190" s="194"/>
      <c r="K190" s="194"/>
      <c r="L190" s="194"/>
      <c r="M190" s="194"/>
      <c r="N190" s="194"/>
      <c r="O190" s="194"/>
    </row>
    <row r="191" spans="3:15" ht="18.600000000000001" customHeight="1">
      <c r="C191" s="194"/>
      <c r="D191" s="194"/>
      <c r="E191" s="194"/>
      <c r="F191" s="194"/>
      <c r="G191" s="194"/>
      <c r="H191" s="194"/>
      <c r="I191" s="194"/>
      <c r="J191" s="194"/>
      <c r="K191" s="194"/>
      <c r="L191" s="194"/>
      <c r="M191" s="194"/>
      <c r="N191" s="194"/>
      <c r="O191" s="194"/>
    </row>
    <row r="192" spans="3:15" ht="18.600000000000001" customHeight="1">
      <c r="C192" s="194"/>
      <c r="D192" s="194"/>
      <c r="E192" s="194"/>
      <c r="F192" s="194"/>
      <c r="G192" s="194"/>
      <c r="H192" s="194"/>
      <c r="I192" s="194"/>
      <c r="J192" s="194"/>
      <c r="K192" s="194"/>
      <c r="L192" s="194"/>
      <c r="M192" s="194"/>
      <c r="N192" s="194"/>
      <c r="O192" s="194"/>
    </row>
    <row r="193" spans="3:15" ht="18.600000000000001" customHeight="1">
      <c r="C193" s="194"/>
      <c r="D193" s="194"/>
      <c r="E193" s="194"/>
      <c r="F193" s="194"/>
      <c r="G193" s="194"/>
      <c r="H193" s="194"/>
      <c r="I193" s="194"/>
      <c r="J193" s="194"/>
      <c r="K193" s="194"/>
      <c r="L193" s="194"/>
      <c r="M193" s="194"/>
      <c r="N193" s="194"/>
      <c r="O193" s="194"/>
    </row>
    <row r="194" spans="3:15" ht="18.600000000000001" customHeight="1">
      <c r="C194" s="194"/>
      <c r="D194" s="194"/>
      <c r="E194" s="194"/>
      <c r="F194" s="194"/>
      <c r="G194" s="194"/>
      <c r="H194" s="194"/>
      <c r="I194" s="194"/>
      <c r="J194" s="194"/>
      <c r="K194" s="194"/>
      <c r="L194" s="194"/>
      <c r="M194" s="194"/>
      <c r="N194" s="194"/>
      <c r="O194" s="194"/>
    </row>
    <row r="195" spans="3:15" ht="18.600000000000001" customHeight="1">
      <c r="C195" s="194"/>
      <c r="D195" s="194"/>
      <c r="E195" s="194"/>
      <c r="F195" s="194"/>
      <c r="G195" s="194"/>
      <c r="H195" s="194"/>
      <c r="I195" s="194"/>
      <c r="J195" s="194"/>
      <c r="K195" s="194"/>
      <c r="L195" s="194"/>
      <c r="M195" s="194"/>
      <c r="N195" s="194"/>
      <c r="O195" s="194"/>
    </row>
    <row r="196" spans="3:15" ht="18.600000000000001" customHeight="1">
      <c r="C196" s="194"/>
      <c r="D196" s="194"/>
      <c r="E196" s="194"/>
      <c r="F196" s="194"/>
      <c r="G196" s="194"/>
      <c r="H196" s="194"/>
      <c r="I196" s="194"/>
      <c r="J196" s="194"/>
      <c r="K196" s="194"/>
      <c r="L196" s="194"/>
      <c r="M196" s="194"/>
      <c r="N196" s="194"/>
      <c r="O196" s="194"/>
    </row>
    <row r="197" spans="3:15" ht="18.600000000000001" customHeight="1">
      <c r="C197" s="194"/>
      <c r="D197" s="194"/>
      <c r="E197" s="194"/>
      <c r="F197" s="194"/>
      <c r="G197" s="194"/>
      <c r="H197" s="194"/>
      <c r="I197" s="194"/>
      <c r="J197" s="194"/>
      <c r="K197" s="194"/>
      <c r="L197" s="194"/>
      <c r="M197" s="194"/>
      <c r="N197" s="194"/>
      <c r="O197" s="194"/>
    </row>
    <row r="198" spans="3:15" ht="18.600000000000001" customHeight="1">
      <c r="C198" s="194"/>
      <c r="D198" s="194"/>
      <c r="E198" s="194"/>
      <c r="F198" s="194"/>
      <c r="G198" s="194"/>
      <c r="H198" s="194"/>
      <c r="I198" s="194"/>
      <c r="J198" s="194"/>
      <c r="K198" s="194"/>
      <c r="L198" s="194"/>
      <c r="M198" s="194"/>
      <c r="N198" s="194"/>
      <c r="O198" s="194"/>
    </row>
    <row r="199" spans="3:15" ht="18.600000000000001" customHeight="1">
      <c r="C199" s="194"/>
      <c r="D199" s="194"/>
      <c r="E199" s="194"/>
      <c r="F199" s="194"/>
      <c r="G199" s="194"/>
      <c r="H199" s="194"/>
      <c r="I199" s="194"/>
      <c r="J199" s="194"/>
      <c r="K199" s="194"/>
      <c r="L199" s="194"/>
      <c r="M199" s="194"/>
      <c r="N199" s="194"/>
      <c r="O199" s="194"/>
    </row>
    <row r="200" spans="3:15" ht="18.600000000000001" customHeight="1">
      <c r="C200" s="194"/>
      <c r="D200" s="194"/>
      <c r="E200" s="194"/>
      <c r="F200" s="194"/>
      <c r="G200" s="194"/>
      <c r="H200" s="194"/>
      <c r="I200" s="194"/>
      <c r="J200" s="194"/>
      <c r="K200" s="194"/>
      <c r="L200" s="194"/>
      <c r="M200" s="194"/>
      <c r="N200" s="194"/>
      <c r="O200" s="194"/>
    </row>
    <row r="201" spans="3:15" ht="18.600000000000001" customHeight="1">
      <c r="C201" s="194"/>
      <c r="D201" s="194"/>
      <c r="E201" s="194"/>
      <c r="F201" s="194"/>
      <c r="G201" s="194"/>
      <c r="H201" s="194"/>
      <c r="I201" s="194"/>
      <c r="J201" s="194"/>
      <c r="K201" s="194"/>
      <c r="L201" s="194"/>
      <c r="M201" s="194"/>
      <c r="N201" s="194"/>
      <c r="O201" s="194"/>
    </row>
    <row r="202" spans="3:15" ht="18.600000000000001" customHeight="1">
      <c r="C202" s="194"/>
      <c r="D202" s="194"/>
      <c r="E202" s="194"/>
      <c r="F202" s="194"/>
      <c r="G202" s="194"/>
      <c r="H202" s="194"/>
      <c r="I202" s="194"/>
      <c r="J202" s="194"/>
      <c r="K202" s="194"/>
      <c r="L202" s="194"/>
      <c r="M202" s="194"/>
      <c r="N202" s="194"/>
      <c r="O202" s="194"/>
    </row>
    <row r="203" spans="3:15" ht="18.600000000000001" customHeight="1">
      <c r="C203" s="194"/>
      <c r="D203" s="194"/>
      <c r="E203" s="194"/>
      <c r="F203" s="194"/>
      <c r="G203" s="194"/>
      <c r="H203" s="194"/>
      <c r="I203" s="194"/>
      <c r="J203" s="194"/>
      <c r="K203" s="194"/>
      <c r="L203" s="194"/>
      <c r="M203" s="194"/>
      <c r="N203" s="194"/>
      <c r="O203" s="194"/>
    </row>
    <row r="204" spans="3:15" ht="18.600000000000001" customHeight="1">
      <c r="C204" s="194"/>
      <c r="D204" s="194"/>
      <c r="E204" s="194"/>
      <c r="F204" s="194"/>
      <c r="G204" s="194"/>
      <c r="H204" s="194"/>
      <c r="I204" s="194"/>
      <c r="J204" s="194"/>
      <c r="K204" s="194"/>
      <c r="L204" s="194"/>
      <c r="M204" s="194"/>
      <c r="N204" s="194"/>
      <c r="O204" s="194"/>
    </row>
    <row r="205" spans="3:15" ht="18.600000000000001" customHeight="1">
      <c r="C205" s="194"/>
      <c r="D205" s="194"/>
      <c r="E205" s="194"/>
      <c r="F205" s="194"/>
      <c r="G205" s="194"/>
      <c r="H205" s="194"/>
      <c r="I205" s="194"/>
      <c r="J205" s="194"/>
      <c r="K205" s="194"/>
      <c r="L205" s="194"/>
      <c r="M205" s="194"/>
      <c r="N205" s="194"/>
      <c r="O205" s="194"/>
    </row>
    <row r="206" spans="3:15" ht="18.600000000000001" customHeight="1">
      <c r="C206" s="194"/>
      <c r="D206" s="194"/>
      <c r="E206" s="194"/>
      <c r="F206" s="194"/>
      <c r="G206" s="194"/>
      <c r="H206" s="194"/>
      <c r="I206" s="194"/>
      <c r="J206" s="194"/>
      <c r="K206" s="194"/>
      <c r="L206" s="194"/>
      <c r="M206" s="194"/>
      <c r="N206" s="194"/>
      <c r="O206" s="194"/>
    </row>
    <row r="207" spans="3:15" ht="18.600000000000001" customHeight="1">
      <c r="C207" s="194"/>
      <c r="D207" s="194"/>
      <c r="E207" s="194"/>
      <c r="F207" s="194"/>
      <c r="G207" s="194"/>
      <c r="H207" s="194"/>
      <c r="I207" s="194"/>
      <c r="J207" s="194"/>
      <c r="K207" s="194"/>
      <c r="L207" s="194"/>
      <c r="M207" s="194"/>
      <c r="N207" s="194"/>
      <c r="O207" s="194"/>
    </row>
    <row r="208" spans="3:15" ht="18.600000000000001" customHeight="1">
      <c r="C208" s="194"/>
      <c r="D208" s="194"/>
      <c r="E208" s="194"/>
      <c r="F208" s="194"/>
      <c r="G208" s="194"/>
      <c r="H208" s="194"/>
      <c r="I208" s="194"/>
      <c r="J208" s="194"/>
      <c r="K208" s="194"/>
      <c r="L208" s="194"/>
      <c r="M208" s="194"/>
      <c r="N208" s="194"/>
      <c r="O208" s="194"/>
    </row>
    <row r="209" spans="3:15" ht="18.600000000000001" customHeight="1">
      <c r="C209" s="194"/>
      <c r="D209" s="194"/>
      <c r="E209" s="194"/>
      <c r="F209" s="194"/>
      <c r="G209" s="194"/>
      <c r="H209" s="194"/>
      <c r="I209" s="194"/>
      <c r="J209" s="194"/>
      <c r="K209" s="194"/>
      <c r="L209" s="194"/>
      <c r="M209" s="194"/>
      <c r="N209" s="194"/>
      <c r="O209" s="194"/>
    </row>
    <row r="210" spans="3:15" ht="18.600000000000001" customHeight="1">
      <c r="C210" s="194"/>
      <c r="D210" s="194"/>
      <c r="E210" s="194"/>
      <c r="F210" s="194"/>
      <c r="G210" s="194"/>
      <c r="H210" s="194"/>
      <c r="I210" s="194"/>
      <c r="J210" s="194"/>
      <c r="K210" s="194"/>
      <c r="L210" s="194"/>
      <c r="M210" s="194"/>
      <c r="N210" s="194"/>
      <c r="O210" s="194"/>
    </row>
    <row r="211" spans="3:15" ht="18.600000000000001" customHeight="1">
      <c r="C211" s="194"/>
      <c r="D211" s="194"/>
      <c r="E211" s="194"/>
      <c r="F211" s="194"/>
      <c r="G211" s="194"/>
      <c r="H211" s="194"/>
      <c r="I211" s="194"/>
      <c r="J211" s="194"/>
      <c r="K211" s="194"/>
      <c r="L211" s="194"/>
      <c r="M211" s="194"/>
      <c r="N211" s="194"/>
      <c r="O211" s="194"/>
    </row>
    <row r="212" spans="3:15" ht="18.600000000000001" customHeight="1">
      <c r="C212" s="194"/>
      <c r="D212" s="194"/>
      <c r="E212" s="194"/>
      <c r="F212" s="194"/>
      <c r="G212" s="194"/>
      <c r="H212" s="194"/>
      <c r="I212" s="194"/>
      <c r="J212" s="194"/>
      <c r="K212" s="194"/>
      <c r="L212" s="194"/>
      <c r="M212" s="194"/>
      <c r="N212" s="194"/>
      <c r="O212" s="194"/>
    </row>
    <row r="213" spans="3:15" ht="18.600000000000001" customHeight="1">
      <c r="C213" s="194"/>
      <c r="D213" s="194"/>
      <c r="E213" s="194"/>
      <c r="F213" s="194"/>
      <c r="G213" s="194"/>
      <c r="H213" s="194"/>
      <c r="I213" s="194"/>
      <c r="J213" s="194"/>
      <c r="K213" s="194"/>
      <c r="L213" s="194"/>
      <c r="M213" s="194"/>
      <c r="N213" s="194"/>
      <c r="O213" s="194"/>
    </row>
    <row r="214" spans="3:15" ht="18.600000000000001" customHeight="1">
      <c r="C214" s="194"/>
      <c r="D214" s="194"/>
      <c r="E214" s="194"/>
      <c r="F214" s="194"/>
      <c r="G214" s="194"/>
      <c r="H214" s="194"/>
      <c r="I214" s="194"/>
      <c r="J214" s="194"/>
      <c r="K214" s="194"/>
      <c r="L214" s="194"/>
      <c r="M214" s="194"/>
      <c r="N214" s="194"/>
      <c r="O214" s="194"/>
    </row>
    <row r="215" spans="3:15" ht="18.600000000000001" customHeight="1">
      <c r="C215" s="194"/>
      <c r="D215" s="194"/>
      <c r="E215" s="194"/>
      <c r="F215" s="194"/>
      <c r="G215" s="194"/>
      <c r="H215" s="194"/>
      <c r="I215" s="194"/>
      <c r="J215" s="194"/>
      <c r="K215" s="194"/>
      <c r="L215" s="194"/>
      <c r="M215" s="194"/>
      <c r="N215" s="194"/>
      <c r="O215" s="194"/>
    </row>
    <row r="216" spans="3:15" ht="18.600000000000001" customHeight="1">
      <c r="C216" s="194"/>
      <c r="D216" s="194"/>
      <c r="E216" s="194"/>
      <c r="F216" s="194"/>
      <c r="G216" s="194"/>
      <c r="H216" s="194"/>
      <c r="I216" s="194"/>
      <c r="J216" s="194"/>
      <c r="K216" s="194"/>
      <c r="L216" s="194"/>
      <c r="M216" s="194"/>
      <c r="N216" s="194"/>
      <c r="O216" s="194"/>
    </row>
    <row r="217" spans="3:15" ht="18.600000000000001" customHeight="1">
      <c r="C217" s="194"/>
      <c r="D217" s="194"/>
      <c r="E217" s="194"/>
      <c r="F217" s="194"/>
      <c r="G217" s="194"/>
      <c r="H217" s="194"/>
      <c r="I217" s="194"/>
      <c r="J217" s="194"/>
      <c r="K217" s="194"/>
      <c r="L217" s="194"/>
      <c r="M217" s="194"/>
      <c r="N217" s="194"/>
      <c r="O217" s="194"/>
    </row>
    <row r="218" spans="3:15" ht="18.600000000000001" customHeight="1">
      <c r="C218" s="194"/>
      <c r="D218" s="194"/>
      <c r="E218" s="194"/>
      <c r="F218" s="194"/>
      <c r="G218" s="194"/>
      <c r="H218" s="194"/>
      <c r="I218" s="194"/>
      <c r="J218" s="194"/>
      <c r="K218" s="194"/>
      <c r="L218" s="194"/>
      <c r="M218" s="194"/>
      <c r="N218" s="194"/>
      <c r="O218" s="194"/>
    </row>
    <row r="219" spans="3:15" ht="73.5" customHeight="1">
      <c r="C219" s="194"/>
      <c r="D219" s="194"/>
      <c r="E219" s="194"/>
      <c r="F219" s="194"/>
      <c r="G219" s="194"/>
      <c r="H219" s="194"/>
      <c r="I219" s="194"/>
      <c r="J219" s="194"/>
      <c r="K219" s="194"/>
      <c r="L219" s="194"/>
      <c r="M219" s="194"/>
      <c r="N219" s="194"/>
      <c r="O219" s="194"/>
    </row>
    <row r="220" spans="3:15" ht="18.600000000000001" customHeight="1">
      <c r="C220" s="194"/>
      <c r="D220" s="194"/>
      <c r="E220" s="194"/>
      <c r="F220" s="194"/>
      <c r="G220" s="194"/>
      <c r="H220" s="194"/>
      <c r="I220" s="194"/>
      <c r="J220" s="194"/>
      <c r="K220" s="194"/>
      <c r="L220" s="194"/>
      <c r="M220" s="194"/>
      <c r="N220" s="194"/>
      <c r="O220" s="194"/>
    </row>
    <row r="221" spans="3:15" ht="18.600000000000001" customHeight="1">
      <c r="C221" s="194"/>
      <c r="D221" s="194"/>
      <c r="E221" s="194"/>
      <c r="F221" s="194"/>
      <c r="G221" s="194"/>
      <c r="H221" s="194"/>
      <c r="I221" s="194"/>
      <c r="J221" s="194"/>
      <c r="K221" s="194"/>
      <c r="L221" s="194"/>
      <c r="M221" s="194"/>
      <c r="N221" s="194"/>
      <c r="O221" s="194"/>
    </row>
    <row r="222" spans="3:15" ht="18.600000000000001" customHeight="1">
      <c r="C222" s="194"/>
      <c r="D222" s="194"/>
      <c r="E222" s="194"/>
      <c r="F222" s="194"/>
      <c r="G222" s="194"/>
      <c r="H222" s="194"/>
      <c r="I222" s="194"/>
      <c r="J222" s="194"/>
      <c r="K222" s="194"/>
      <c r="L222" s="194"/>
      <c r="M222" s="194"/>
      <c r="N222" s="194"/>
      <c r="O222" s="194"/>
    </row>
    <row r="223" spans="3:15" ht="18.600000000000001" customHeight="1">
      <c r="C223" s="194"/>
      <c r="D223" s="194"/>
      <c r="E223" s="194"/>
      <c r="F223" s="194"/>
      <c r="G223" s="194"/>
      <c r="H223" s="194"/>
      <c r="I223" s="194"/>
      <c r="J223" s="194"/>
      <c r="K223" s="194"/>
      <c r="L223" s="194"/>
      <c r="M223" s="194"/>
      <c r="N223" s="194"/>
      <c r="O223" s="194"/>
    </row>
    <row r="224" spans="3:15" ht="18.600000000000001" customHeight="1">
      <c r="C224" s="194"/>
      <c r="D224" s="194"/>
      <c r="E224" s="194"/>
      <c r="F224" s="194"/>
      <c r="G224" s="194"/>
      <c r="H224" s="194"/>
      <c r="I224" s="194"/>
      <c r="J224" s="194"/>
      <c r="K224" s="194"/>
      <c r="L224" s="194"/>
      <c r="M224" s="194"/>
      <c r="N224" s="194"/>
      <c r="O224" s="194"/>
    </row>
    <row r="225" spans="3:15" ht="18.600000000000001" customHeight="1">
      <c r="C225" s="194"/>
      <c r="D225" s="194"/>
      <c r="E225" s="194"/>
      <c r="F225" s="194"/>
      <c r="G225" s="194"/>
      <c r="H225" s="194"/>
      <c r="I225" s="194"/>
      <c r="J225" s="194"/>
      <c r="K225" s="194"/>
      <c r="L225" s="194"/>
      <c r="M225" s="194"/>
      <c r="N225" s="194"/>
      <c r="O225" s="194"/>
    </row>
    <row r="226" spans="3:15" ht="18.600000000000001" customHeight="1">
      <c r="C226" s="194"/>
      <c r="D226" s="194"/>
      <c r="E226" s="194"/>
      <c r="F226" s="194"/>
      <c r="G226" s="194"/>
      <c r="H226" s="194"/>
      <c r="I226" s="194"/>
      <c r="J226" s="194"/>
      <c r="K226" s="194"/>
      <c r="L226" s="194"/>
      <c r="M226" s="194"/>
      <c r="N226" s="194"/>
      <c r="O226" s="194"/>
    </row>
    <row r="227" spans="3:15" ht="18.600000000000001" customHeight="1">
      <c r="C227" s="194"/>
      <c r="D227" s="194"/>
      <c r="E227" s="194"/>
      <c r="F227" s="194"/>
      <c r="G227" s="194"/>
      <c r="H227" s="194"/>
      <c r="I227" s="194"/>
      <c r="J227" s="194"/>
      <c r="K227" s="194"/>
      <c r="L227" s="194"/>
      <c r="M227" s="194"/>
      <c r="N227" s="194"/>
      <c r="O227" s="194"/>
    </row>
    <row r="228" spans="3:15" ht="18.600000000000001" customHeight="1">
      <c r="C228" s="194"/>
      <c r="D228" s="194"/>
      <c r="E228" s="194"/>
      <c r="F228" s="194"/>
      <c r="G228" s="194"/>
      <c r="H228" s="194"/>
      <c r="I228" s="194"/>
      <c r="J228" s="194"/>
      <c r="K228" s="194"/>
      <c r="L228" s="194"/>
      <c r="M228" s="194"/>
      <c r="N228" s="194"/>
      <c r="O228" s="194"/>
    </row>
    <row r="229" spans="3:15" ht="18.600000000000001" customHeight="1">
      <c r="C229" s="194"/>
      <c r="D229" s="194"/>
      <c r="E229" s="194"/>
      <c r="F229" s="194"/>
      <c r="G229" s="194"/>
      <c r="H229" s="194"/>
      <c r="I229" s="194"/>
      <c r="J229" s="194"/>
      <c r="K229" s="194"/>
      <c r="L229" s="194"/>
      <c r="M229" s="194"/>
      <c r="N229" s="194"/>
      <c r="O229" s="194"/>
    </row>
    <row r="230" spans="3:15" ht="18.600000000000001" customHeight="1">
      <c r="C230" s="194"/>
      <c r="D230" s="194"/>
      <c r="E230" s="194"/>
      <c r="F230" s="194"/>
      <c r="G230" s="194"/>
      <c r="H230" s="194"/>
      <c r="I230" s="194"/>
      <c r="J230" s="194"/>
      <c r="K230" s="194"/>
      <c r="L230" s="194"/>
      <c r="M230" s="194"/>
      <c r="N230" s="194"/>
      <c r="O230" s="194"/>
    </row>
    <row r="231" spans="3:15" ht="18.600000000000001" customHeight="1">
      <c r="C231" s="194"/>
      <c r="D231" s="194"/>
      <c r="E231" s="194"/>
      <c r="F231" s="194"/>
      <c r="G231" s="194"/>
      <c r="H231" s="194"/>
      <c r="I231" s="194"/>
      <c r="J231" s="194"/>
      <c r="K231" s="194"/>
      <c r="L231" s="194"/>
      <c r="M231" s="194"/>
      <c r="N231" s="194"/>
      <c r="O231" s="194"/>
    </row>
    <row r="232" spans="3:15" ht="18.600000000000001" customHeight="1">
      <c r="C232" s="194"/>
      <c r="D232" s="194"/>
      <c r="E232" s="194"/>
      <c r="F232" s="194"/>
      <c r="G232" s="194"/>
      <c r="H232" s="194"/>
      <c r="I232" s="194"/>
      <c r="J232" s="194"/>
      <c r="K232" s="194"/>
      <c r="L232" s="194"/>
      <c r="M232" s="194"/>
      <c r="N232" s="194"/>
      <c r="O232" s="194"/>
    </row>
    <row r="233" spans="3:15" ht="18.600000000000001" customHeight="1">
      <c r="C233" s="194"/>
      <c r="D233" s="194"/>
      <c r="E233" s="194"/>
      <c r="F233" s="194"/>
      <c r="G233" s="194"/>
      <c r="H233" s="194"/>
      <c r="I233" s="194"/>
      <c r="J233" s="194"/>
      <c r="K233" s="194"/>
      <c r="L233" s="194"/>
      <c r="M233" s="194"/>
      <c r="N233" s="194"/>
      <c r="O233" s="194"/>
    </row>
    <row r="234" spans="3:15" ht="18.600000000000001" customHeight="1">
      <c r="C234" s="194"/>
      <c r="D234" s="194"/>
      <c r="E234" s="194"/>
      <c r="F234" s="194"/>
      <c r="G234" s="194"/>
      <c r="H234" s="194"/>
      <c r="I234" s="194"/>
      <c r="J234" s="194"/>
      <c r="K234" s="194"/>
      <c r="L234" s="194"/>
      <c r="M234" s="194"/>
      <c r="N234" s="194"/>
      <c r="O234" s="194"/>
    </row>
    <row r="235" spans="3:15" ht="18.600000000000001" customHeight="1">
      <c r="C235" s="194"/>
      <c r="D235" s="194"/>
      <c r="E235" s="194"/>
      <c r="F235" s="194"/>
      <c r="G235" s="194"/>
      <c r="H235" s="194"/>
      <c r="I235" s="194"/>
      <c r="J235" s="194"/>
      <c r="K235" s="194"/>
      <c r="L235" s="194"/>
      <c r="M235" s="194"/>
      <c r="N235" s="194"/>
      <c r="O235" s="194"/>
    </row>
    <row r="236" spans="3:15" ht="18.600000000000001" customHeight="1">
      <c r="C236" s="194"/>
      <c r="D236" s="194"/>
      <c r="E236" s="194"/>
      <c r="F236" s="194"/>
      <c r="G236" s="194"/>
      <c r="H236" s="194"/>
      <c r="I236" s="194"/>
      <c r="J236" s="194"/>
      <c r="K236" s="194"/>
      <c r="L236" s="194"/>
      <c r="M236" s="194"/>
      <c r="N236" s="194"/>
      <c r="O236" s="194"/>
    </row>
    <row r="237" spans="3:15" ht="18.600000000000001" customHeight="1">
      <c r="C237" s="194"/>
      <c r="D237" s="194"/>
      <c r="E237" s="194"/>
      <c r="F237" s="194"/>
      <c r="G237" s="194"/>
      <c r="H237" s="194"/>
      <c r="I237" s="194"/>
      <c r="J237" s="194"/>
      <c r="K237" s="194"/>
      <c r="L237" s="194"/>
      <c r="M237" s="194"/>
      <c r="N237" s="194"/>
      <c r="O237" s="194"/>
    </row>
    <row r="238" spans="3:15" ht="18.600000000000001" customHeight="1">
      <c r="C238" s="194"/>
      <c r="D238" s="194"/>
      <c r="E238" s="194"/>
      <c r="F238" s="194"/>
      <c r="G238" s="194"/>
      <c r="H238" s="194"/>
      <c r="I238" s="194"/>
      <c r="J238" s="194"/>
      <c r="K238" s="194"/>
      <c r="L238" s="194"/>
      <c r="M238" s="194"/>
      <c r="N238" s="194"/>
      <c r="O238" s="194"/>
    </row>
    <row r="239" spans="3:15" ht="18.600000000000001" customHeight="1">
      <c r="C239" s="194"/>
      <c r="D239" s="194"/>
      <c r="E239" s="194"/>
      <c r="F239" s="194"/>
      <c r="G239" s="194"/>
      <c r="H239" s="194"/>
      <c r="I239" s="194"/>
      <c r="J239" s="194"/>
      <c r="K239" s="194"/>
      <c r="L239" s="194"/>
      <c r="M239" s="194"/>
      <c r="N239" s="194"/>
      <c r="O239" s="194"/>
    </row>
    <row r="240" spans="3:15" ht="18.600000000000001" customHeight="1">
      <c r="C240" s="194"/>
      <c r="D240" s="194"/>
      <c r="E240" s="194"/>
      <c r="F240" s="194"/>
      <c r="G240" s="194"/>
      <c r="H240" s="194"/>
      <c r="I240" s="194"/>
      <c r="J240" s="194"/>
      <c r="K240" s="194"/>
      <c r="L240" s="194"/>
      <c r="M240" s="194"/>
      <c r="N240" s="194"/>
      <c r="O240" s="194"/>
    </row>
    <row r="241" spans="3:15" ht="18.600000000000001" customHeight="1">
      <c r="C241" s="194"/>
      <c r="D241" s="194"/>
      <c r="E241" s="194"/>
      <c r="F241" s="194"/>
      <c r="G241" s="194"/>
      <c r="H241" s="194"/>
      <c r="I241" s="194"/>
      <c r="J241" s="194"/>
      <c r="K241" s="194"/>
      <c r="L241" s="194"/>
      <c r="M241" s="194"/>
      <c r="N241" s="194"/>
      <c r="O241" s="194"/>
    </row>
    <row r="242" spans="3:15" ht="18.600000000000001" customHeight="1">
      <c r="C242" s="194"/>
      <c r="D242" s="194"/>
      <c r="E242" s="194"/>
      <c r="F242" s="194"/>
      <c r="G242" s="194"/>
      <c r="H242" s="194"/>
      <c r="I242" s="194"/>
      <c r="J242" s="194"/>
      <c r="K242" s="194"/>
      <c r="L242" s="194"/>
      <c r="M242" s="194"/>
      <c r="N242" s="194"/>
      <c r="O242" s="194"/>
    </row>
    <row r="243" spans="3:15" ht="18.600000000000001" customHeight="1">
      <c r="C243" s="194"/>
      <c r="D243" s="194"/>
      <c r="E243" s="194"/>
      <c r="F243" s="194"/>
      <c r="G243" s="194"/>
      <c r="H243" s="194"/>
      <c r="I243" s="194"/>
      <c r="J243" s="194"/>
      <c r="K243" s="194"/>
      <c r="L243" s="194"/>
      <c r="M243" s="194"/>
      <c r="N243" s="194"/>
      <c r="O243" s="194"/>
    </row>
    <row r="244" spans="3:15" ht="18.600000000000001" customHeight="1">
      <c r="C244" s="194"/>
      <c r="D244" s="194"/>
      <c r="E244" s="194"/>
      <c r="F244" s="194"/>
      <c r="G244" s="194"/>
      <c r="H244" s="194"/>
      <c r="I244" s="194"/>
      <c r="J244" s="194"/>
      <c r="K244" s="194"/>
      <c r="L244" s="194"/>
      <c r="M244" s="194"/>
      <c r="N244" s="194"/>
      <c r="O244" s="194"/>
    </row>
    <row r="245" spans="3:15" ht="18.600000000000001" customHeight="1">
      <c r="C245" s="194"/>
      <c r="D245" s="194"/>
      <c r="E245" s="194"/>
      <c r="F245" s="194"/>
      <c r="G245" s="194"/>
      <c r="H245" s="194"/>
      <c r="I245" s="194"/>
      <c r="J245" s="194"/>
      <c r="K245" s="194"/>
      <c r="L245" s="194"/>
      <c r="M245" s="194"/>
      <c r="N245" s="194"/>
      <c r="O245" s="194"/>
    </row>
    <row r="246" spans="3:15" ht="18.600000000000001" customHeight="1">
      <c r="C246" s="194"/>
      <c r="D246" s="194"/>
      <c r="E246" s="194"/>
      <c r="F246" s="194"/>
      <c r="G246" s="194"/>
      <c r="H246" s="194"/>
      <c r="I246" s="194"/>
      <c r="J246" s="194"/>
      <c r="K246" s="194"/>
      <c r="L246" s="194"/>
      <c r="M246" s="194"/>
      <c r="N246" s="194"/>
      <c r="O246" s="194"/>
    </row>
    <row r="247" spans="3:15" ht="18.600000000000001" customHeight="1">
      <c r="C247" s="194"/>
      <c r="D247" s="194"/>
      <c r="E247" s="194"/>
      <c r="F247" s="194"/>
      <c r="G247" s="194"/>
      <c r="H247" s="194"/>
      <c r="I247" s="194"/>
      <c r="J247" s="194"/>
      <c r="K247" s="194"/>
      <c r="L247" s="194"/>
      <c r="M247" s="194"/>
      <c r="N247" s="194"/>
      <c r="O247" s="194"/>
    </row>
    <row r="248" spans="3:15" ht="18.600000000000001" customHeight="1">
      <c r="C248" s="194"/>
      <c r="D248" s="194"/>
      <c r="E248" s="194"/>
      <c r="F248" s="194"/>
      <c r="G248" s="194"/>
      <c r="H248" s="194"/>
      <c r="I248" s="194"/>
      <c r="J248" s="194"/>
      <c r="K248" s="194"/>
      <c r="L248" s="194"/>
      <c r="M248" s="194"/>
      <c r="N248" s="194"/>
      <c r="O248" s="194"/>
    </row>
    <row r="249" spans="3:15" ht="18.600000000000001" customHeight="1">
      <c r="C249" s="194"/>
      <c r="D249" s="194"/>
      <c r="E249" s="194"/>
      <c r="F249" s="194"/>
      <c r="G249" s="194"/>
      <c r="H249" s="194"/>
      <c r="I249" s="194"/>
      <c r="J249" s="194"/>
      <c r="K249" s="194"/>
      <c r="L249" s="194"/>
      <c r="M249" s="194"/>
      <c r="N249" s="194"/>
      <c r="O249" s="194"/>
    </row>
    <row r="250" spans="3:15" ht="18.600000000000001" customHeight="1">
      <c r="C250" s="194"/>
      <c r="D250" s="194"/>
      <c r="E250" s="194"/>
      <c r="F250" s="194"/>
      <c r="G250" s="194"/>
      <c r="H250" s="194"/>
      <c r="I250" s="194"/>
      <c r="J250" s="194"/>
      <c r="K250" s="194"/>
      <c r="L250" s="194"/>
      <c r="M250" s="194"/>
      <c r="N250" s="194"/>
      <c r="O250" s="194"/>
    </row>
    <row r="251" spans="3:15" ht="18.600000000000001" customHeight="1">
      <c r="C251" s="194"/>
      <c r="D251" s="194"/>
      <c r="E251" s="194"/>
      <c r="F251" s="194"/>
      <c r="G251" s="194"/>
      <c r="H251" s="194"/>
      <c r="I251" s="194"/>
      <c r="J251" s="194"/>
      <c r="K251" s="194"/>
      <c r="L251" s="194"/>
      <c r="M251" s="194"/>
      <c r="N251" s="194"/>
      <c r="O251" s="194"/>
    </row>
    <row r="252" spans="3:15" ht="18.600000000000001" customHeight="1">
      <c r="C252" s="194"/>
      <c r="D252" s="194"/>
      <c r="E252" s="194"/>
      <c r="F252" s="194"/>
      <c r="G252" s="194"/>
      <c r="H252" s="194"/>
      <c r="I252" s="194"/>
      <c r="J252" s="194"/>
      <c r="K252" s="194"/>
      <c r="L252" s="194"/>
      <c r="M252" s="194"/>
      <c r="N252" s="194"/>
      <c r="O252" s="194"/>
    </row>
    <row r="253" spans="3:15" ht="18.600000000000001" customHeight="1">
      <c r="C253" s="194"/>
      <c r="D253" s="194"/>
      <c r="E253" s="194"/>
      <c r="F253" s="194"/>
      <c r="G253" s="194"/>
      <c r="H253" s="194"/>
      <c r="I253" s="194"/>
      <c r="J253" s="194"/>
      <c r="K253" s="194"/>
      <c r="L253" s="194"/>
      <c r="M253" s="194"/>
      <c r="N253" s="194"/>
      <c r="O253" s="194"/>
    </row>
    <row r="254" spans="3:15" ht="18.600000000000001" customHeight="1">
      <c r="C254" s="194"/>
      <c r="D254" s="194"/>
      <c r="E254" s="194"/>
      <c r="F254" s="194"/>
      <c r="G254" s="194"/>
      <c r="H254" s="194"/>
      <c r="I254" s="194"/>
      <c r="J254" s="194"/>
      <c r="K254" s="194"/>
      <c r="L254" s="194"/>
      <c r="M254" s="194"/>
      <c r="N254" s="194"/>
      <c r="O254" s="194"/>
    </row>
    <row r="255" spans="3:15" ht="18.600000000000001" customHeight="1">
      <c r="C255" s="194"/>
      <c r="D255" s="194"/>
      <c r="E255" s="194"/>
      <c r="F255" s="194"/>
      <c r="G255" s="194"/>
      <c r="H255" s="194"/>
      <c r="I255" s="194"/>
      <c r="J255" s="194"/>
      <c r="K255" s="194"/>
      <c r="L255" s="194"/>
      <c r="M255" s="194"/>
      <c r="N255" s="194"/>
      <c r="O255" s="194"/>
    </row>
    <row r="256" spans="3:15" ht="18.600000000000001" customHeight="1">
      <c r="C256" s="194"/>
      <c r="D256" s="194"/>
      <c r="E256" s="194"/>
      <c r="F256" s="194"/>
      <c r="G256" s="194"/>
      <c r="H256" s="194"/>
      <c r="I256" s="194"/>
      <c r="J256" s="194"/>
      <c r="K256" s="194"/>
      <c r="L256" s="194"/>
      <c r="M256" s="194"/>
      <c r="N256" s="194"/>
      <c r="O256" s="194"/>
    </row>
    <row r="257" spans="3:15" ht="18.600000000000001" customHeight="1">
      <c r="C257" s="194"/>
      <c r="D257" s="194"/>
      <c r="E257" s="194"/>
      <c r="F257" s="194"/>
      <c r="G257" s="194"/>
      <c r="H257" s="194"/>
      <c r="I257" s="194"/>
      <c r="J257" s="194"/>
      <c r="K257" s="194"/>
      <c r="L257" s="194"/>
      <c r="M257" s="194"/>
      <c r="N257" s="194"/>
      <c r="O257" s="194"/>
    </row>
    <row r="258" spans="3:15" ht="18.600000000000001" customHeight="1">
      <c r="C258" s="194"/>
      <c r="D258" s="194"/>
      <c r="E258" s="194"/>
      <c r="F258" s="194"/>
      <c r="G258" s="194"/>
      <c r="H258" s="194"/>
      <c r="I258" s="194"/>
      <c r="J258" s="194"/>
      <c r="K258" s="194"/>
      <c r="L258" s="194"/>
      <c r="M258" s="194"/>
      <c r="N258" s="194"/>
      <c r="O258" s="194"/>
    </row>
    <row r="259" spans="3:15" ht="18.600000000000001" customHeight="1">
      <c r="C259" s="194"/>
      <c r="D259" s="194"/>
      <c r="E259" s="194"/>
      <c r="F259" s="194"/>
      <c r="G259" s="194"/>
      <c r="H259" s="194"/>
      <c r="I259" s="194"/>
      <c r="J259" s="194"/>
      <c r="K259" s="194"/>
      <c r="L259" s="194"/>
      <c r="M259" s="194"/>
      <c r="N259" s="194"/>
      <c r="O259" s="194"/>
    </row>
    <row r="260" spans="3:15" ht="18.600000000000001" customHeight="1">
      <c r="C260" s="194"/>
      <c r="D260" s="194"/>
      <c r="E260" s="194"/>
      <c r="F260" s="194"/>
      <c r="G260" s="194"/>
      <c r="H260" s="194"/>
      <c r="I260" s="194"/>
      <c r="J260" s="194"/>
      <c r="K260" s="194"/>
      <c r="L260" s="194"/>
      <c r="M260" s="194"/>
      <c r="N260" s="194"/>
      <c r="O260" s="194"/>
    </row>
    <row r="261" spans="3:15" ht="18.600000000000001" customHeight="1">
      <c r="C261" s="194"/>
      <c r="D261" s="194"/>
      <c r="E261" s="194"/>
      <c r="F261" s="194"/>
      <c r="G261" s="194"/>
      <c r="H261" s="194"/>
      <c r="I261" s="194"/>
      <c r="J261" s="194"/>
      <c r="K261" s="194"/>
      <c r="L261" s="194"/>
      <c r="M261" s="194"/>
      <c r="N261" s="194"/>
      <c r="O261" s="194"/>
    </row>
    <row r="262" spans="3:15" ht="18.600000000000001" customHeight="1">
      <c r="C262" s="194"/>
      <c r="D262" s="194"/>
      <c r="E262" s="194"/>
      <c r="F262" s="194"/>
      <c r="G262" s="194"/>
      <c r="H262" s="194"/>
      <c r="I262" s="194"/>
      <c r="J262" s="194"/>
      <c r="K262" s="194"/>
      <c r="L262" s="194"/>
      <c r="M262" s="194"/>
      <c r="N262" s="194"/>
      <c r="O262" s="194"/>
    </row>
    <row r="263" spans="3:15" ht="18.600000000000001" customHeight="1">
      <c r="C263" s="194"/>
      <c r="D263" s="194"/>
      <c r="E263" s="194"/>
      <c r="F263" s="194"/>
      <c r="G263" s="194"/>
      <c r="H263" s="194"/>
      <c r="I263" s="194"/>
      <c r="J263" s="194"/>
      <c r="K263" s="194"/>
      <c r="L263" s="194"/>
      <c r="M263" s="194"/>
      <c r="N263" s="194"/>
      <c r="O263" s="194"/>
    </row>
    <row r="264" spans="3:15" ht="18.600000000000001" customHeight="1">
      <c r="C264" s="194"/>
      <c r="D264" s="194"/>
      <c r="E264" s="194"/>
      <c r="F264" s="194"/>
      <c r="G264" s="194"/>
      <c r="H264" s="194"/>
      <c r="I264" s="194"/>
      <c r="J264" s="194"/>
      <c r="K264" s="194"/>
      <c r="L264" s="194"/>
      <c r="M264" s="194"/>
      <c r="N264" s="194"/>
      <c r="O264" s="194"/>
    </row>
    <row r="265" spans="3:15" ht="18.600000000000001" customHeight="1">
      <c r="C265" s="194"/>
      <c r="D265" s="194"/>
      <c r="E265" s="194"/>
      <c r="F265" s="194"/>
      <c r="G265" s="194"/>
      <c r="H265" s="194"/>
      <c r="I265" s="194"/>
      <c r="J265" s="194"/>
      <c r="K265" s="194"/>
      <c r="L265" s="194"/>
      <c r="M265" s="194"/>
      <c r="N265" s="194"/>
      <c r="O265" s="194"/>
    </row>
    <row r="266" spans="3:15" ht="18.600000000000001" customHeight="1">
      <c r="C266" s="194"/>
      <c r="D266" s="194"/>
      <c r="E266" s="194"/>
      <c r="F266" s="194"/>
      <c r="G266" s="194"/>
      <c r="H266" s="194"/>
      <c r="I266" s="194"/>
      <c r="J266" s="194"/>
      <c r="K266" s="194"/>
      <c r="L266" s="194"/>
      <c r="M266" s="194"/>
      <c r="N266" s="194"/>
      <c r="O266" s="194"/>
    </row>
    <row r="267" spans="3:15" ht="18.600000000000001" customHeight="1">
      <c r="C267" s="194"/>
      <c r="D267" s="194"/>
      <c r="E267" s="194"/>
      <c r="F267" s="194"/>
      <c r="G267" s="194"/>
      <c r="H267" s="194"/>
      <c r="I267" s="194"/>
      <c r="J267" s="194"/>
      <c r="K267" s="194"/>
      <c r="L267" s="194"/>
      <c r="M267" s="194"/>
      <c r="N267" s="194"/>
      <c r="O267" s="194"/>
    </row>
    <row r="268" spans="3:15" ht="18.600000000000001" customHeight="1">
      <c r="C268" s="194"/>
      <c r="D268" s="194"/>
      <c r="E268" s="194"/>
      <c r="F268" s="194"/>
      <c r="G268" s="194"/>
      <c r="H268" s="194"/>
      <c r="I268" s="194"/>
      <c r="J268" s="194"/>
      <c r="K268" s="194"/>
      <c r="L268" s="194"/>
      <c r="M268" s="194"/>
      <c r="N268" s="194"/>
      <c r="O268" s="194"/>
    </row>
    <row r="269" spans="3:15" ht="18.600000000000001" customHeight="1">
      <c r="C269" s="194"/>
      <c r="D269" s="194"/>
      <c r="E269" s="194"/>
      <c r="F269" s="194"/>
      <c r="G269" s="194"/>
      <c r="H269" s="194"/>
      <c r="I269" s="194"/>
      <c r="J269" s="194"/>
      <c r="K269" s="194"/>
      <c r="L269" s="194"/>
      <c r="M269" s="194"/>
      <c r="N269" s="194"/>
      <c r="O269" s="194"/>
    </row>
    <row r="270" spans="3:15" ht="18.600000000000001" customHeight="1">
      <c r="C270" s="194"/>
      <c r="D270" s="194"/>
      <c r="E270" s="194"/>
      <c r="F270" s="194"/>
      <c r="G270" s="194"/>
      <c r="H270" s="194"/>
      <c r="I270" s="194"/>
      <c r="J270" s="194"/>
      <c r="K270" s="194"/>
      <c r="L270" s="194"/>
      <c r="M270" s="194"/>
      <c r="N270" s="194"/>
      <c r="O270" s="194"/>
    </row>
    <row r="271" spans="3:15" ht="18.600000000000001" customHeight="1">
      <c r="C271" s="194"/>
      <c r="D271" s="194"/>
      <c r="E271" s="194"/>
      <c r="F271" s="194"/>
      <c r="G271" s="194"/>
      <c r="H271" s="194"/>
      <c r="I271" s="194"/>
      <c r="J271" s="194"/>
      <c r="K271" s="194"/>
      <c r="L271" s="194"/>
      <c r="M271" s="194"/>
      <c r="N271" s="194"/>
      <c r="O271" s="194"/>
    </row>
    <row r="272" spans="3:15" ht="18.600000000000001" customHeight="1">
      <c r="C272" s="194"/>
      <c r="D272" s="194"/>
      <c r="E272" s="194"/>
      <c r="F272" s="194"/>
      <c r="G272" s="194"/>
      <c r="H272" s="194"/>
      <c r="I272" s="194"/>
      <c r="J272" s="194"/>
      <c r="K272" s="194"/>
      <c r="L272" s="194"/>
      <c r="M272" s="194"/>
      <c r="N272" s="194"/>
      <c r="O272" s="194"/>
    </row>
    <row r="273" spans="3:15" ht="18.600000000000001" customHeight="1">
      <c r="C273" s="194"/>
      <c r="D273" s="194"/>
      <c r="E273" s="194"/>
      <c r="F273" s="194"/>
      <c r="G273" s="194"/>
      <c r="H273" s="194"/>
      <c r="I273" s="194"/>
      <c r="J273" s="194"/>
      <c r="K273" s="194"/>
      <c r="L273" s="194"/>
      <c r="M273" s="194"/>
      <c r="N273" s="194"/>
      <c r="O273" s="194"/>
    </row>
    <row r="274" spans="3:15" ht="18.600000000000001" customHeight="1">
      <c r="C274" s="194"/>
      <c r="D274" s="194"/>
      <c r="E274" s="194"/>
      <c r="F274" s="194"/>
      <c r="G274" s="194"/>
      <c r="H274" s="194"/>
      <c r="I274" s="194"/>
      <c r="J274" s="194"/>
      <c r="K274" s="194"/>
      <c r="L274" s="194"/>
      <c r="M274" s="194"/>
      <c r="N274" s="194"/>
      <c r="O274" s="194"/>
    </row>
    <row r="275" spans="3:15" ht="18.600000000000001" customHeight="1">
      <c r="C275" s="194"/>
      <c r="D275" s="194"/>
      <c r="E275" s="194"/>
      <c r="F275" s="194"/>
      <c r="G275" s="194"/>
      <c r="H275" s="194"/>
      <c r="I275" s="194"/>
      <c r="J275" s="194"/>
      <c r="K275" s="194"/>
      <c r="L275" s="194"/>
      <c r="M275" s="194"/>
      <c r="N275" s="194"/>
      <c r="O275" s="194"/>
    </row>
    <row r="276" spans="3:15" ht="18.600000000000001" customHeight="1">
      <c r="C276" s="194"/>
      <c r="D276" s="194"/>
      <c r="E276" s="194"/>
      <c r="F276" s="194"/>
      <c r="G276" s="194"/>
      <c r="H276" s="194"/>
      <c r="I276" s="194"/>
      <c r="J276" s="194"/>
      <c r="K276" s="194"/>
      <c r="L276" s="194"/>
      <c r="M276" s="194"/>
      <c r="N276" s="194"/>
      <c r="O276" s="194"/>
    </row>
    <row r="277" spans="3:15" ht="18.600000000000001" customHeight="1">
      <c r="C277" s="194"/>
      <c r="D277" s="194"/>
      <c r="E277" s="194"/>
      <c r="F277" s="194"/>
      <c r="G277" s="194"/>
      <c r="H277" s="194"/>
      <c r="I277" s="194"/>
      <c r="J277" s="194"/>
      <c r="K277" s="194"/>
      <c r="L277" s="194"/>
      <c r="M277" s="194"/>
      <c r="N277" s="194"/>
      <c r="O277" s="194"/>
    </row>
    <row r="278" spans="3:15" ht="18.600000000000001" customHeight="1">
      <c r="C278" s="194"/>
      <c r="D278" s="194"/>
      <c r="E278" s="194"/>
      <c r="F278" s="194"/>
      <c r="G278" s="194"/>
      <c r="H278" s="194"/>
      <c r="I278" s="194"/>
      <c r="J278" s="194"/>
      <c r="K278" s="194"/>
      <c r="L278" s="194"/>
      <c r="M278" s="194"/>
      <c r="N278" s="194"/>
      <c r="O278" s="194"/>
    </row>
    <row r="279" spans="3:15" ht="18.600000000000001" customHeight="1">
      <c r="C279" s="194"/>
      <c r="D279" s="194"/>
      <c r="E279" s="194"/>
      <c r="F279" s="194"/>
      <c r="G279" s="194"/>
      <c r="H279" s="194"/>
      <c r="I279" s="194"/>
      <c r="J279" s="194"/>
      <c r="K279" s="194"/>
      <c r="L279" s="194"/>
      <c r="M279" s="194"/>
      <c r="N279" s="194"/>
      <c r="O279" s="194"/>
    </row>
    <row r="280" spans="3:15" ht="18.600000000000001" customHeight="1">
      <c r="C280" s="194"/>
      <c r="D280" s="194"/>
      <c r="E280" s="194"/>
      <c r="F280" s="194"/>
      <c r="G280" s="194"/>
      <c r="H280" s="194"/>
      <c r="I280" s="194"/>
      <c r="J280" s="194"/>
      <c r="K280" s="194"/>
      <c r="L280" s="194"/>
      <c r="M280" s="194"/>
      <c r="N280" s="194"/>
      <c r="O280" s="194"/>
    </row>
    <row r="281" spans="3:15" ht="18.600000000000001" customHeight="1">
      <c r="C281" s="194"/>
      <c r="D281" s="194"/>
      <c r="E281" s="194"/>
      <c r="F281" s="194"/>
      <c r="G281" s="194"/>
      <c r="H281" s="194"/>
      <c r="I281" s="194"/>
      <c r="J281" s="194"/>
      <c r="K281" s="194"/>
      <c r="L281" s="194"/>
      <c r="M281" s="194"/>
      <c r="N281" s="194"/>
      <c r="O281" s="194"/>
    </row>
    <row r="282" spans="3:15" ht="18.600000000000001" customHeight="1">
      <c r="C282" s="194"/>
      <c r="D282" s="194"/>
      <c r="E282" s="194"/>
      <c r="F282" s="194"/>
      <c r="G282" s="194"/>
      <c r="H282" s="194"/>
      <c r="I282" s="194"/>
      <c r="J282" s="194"/>
      <c r="K282" s="194"/>
      <c r="L282" s="194"/>
      <c r="M282" s="194"/>
      <c r="N282" s="194"/>
      <c r="O282" s="194"/>
    </row>
    <row r="283" spans="3:15" ht="18.600000000000001" customHeight="1">
      <c r="C283" s="194"/>
      <c r="D283" s="194"/>
      <c r="E283" s="194"/>
      <c r="F283" s="194"/>
      <c r="G283" s="194"/>
      <c r="H283" s="194"/>
      <c r="I283" s="194"/>
      <c r="J283" s="194"/>
      <c r="K283" s="194"/>
      <c r="L283" s="194"/>
      <c r="M283" s="194"/>
      <c r="N283" s="194"/>
      <c r="O283" s="194"/>
    </row>
    <row r="284" spans="3:15" ht="18.600000000000001" customHeight="1">
      <c r="C284" s="194"/>
      <c r="D284" s="194"/>
      <c r="E284" s="194"/>
      <c r="F284" s="194"/>
      <c r="G284" s="194"/>
      <c r="H284" s="194"/>
      <c r="I284" s="194"/>
      <c r="J284" s="194"/>
      <c r="K284" s="194"/>
      <c r="L284" s="194"/>
      <c r="M284" s="194"/>
      <c r="N284" s="194"/>
      <c r="O284" s="194"/>
    </row>
    <row r="285" spans="3:15" ht="18.600000000000001" customHeight="1">
      <c r="C285" s="194"/>
      <c r="D285" s="194"/>
      <c r="E285" s="194"/>
      <c r="F285" s="194"/>
      <c r="G285" s="194"/>
      <c r="H285" s="194"/>
      <c r="I285" s="194"/>
      <c r="J285" s="194"/>
      <c r="K285" s="194"/>
      <c r="L285" s="194"/>
      <c r="M285" s="194"/>
      <c r="N285" s="194"/>
      <c r="O285" s="194"/>
    </row>
    <row r="286" spans="3:15" ht="18.600000000000001" customHeight="1">
      <c r="C286" s="194"/>
      <c r="D286" s="194"/>
      <c r="E286" s="194"/>
      <c r="F286" s="194"/>
      <c r="G286" s="194"/>
      <c r="H286" s="194"/>
      <c r="I286" s="194"/>
      <c r="J286" s="194"/>
      <c r="K286" s="194"/>
      <c r="L286" s="194"/>
      <c r="M286" s="194"/>
      <c r="N286" s="194"/>
      <c r="O286" s="194"/>
    </row>
    <row r="287" spans="3:15" ht="18.600000000000001" customHeight="1">
      <c r="C287" s="194"/>
      <c r="D287" s="194"/>
      <c r="E287" s="194"/>
      <c r="F287" s="194"/>
      <c r="G287" s="194"/>
      <c r="H287" s="194"/>
      <c r="I287" s="194"/>
      <c r="J287" s="194"/>
      <c r="K287" s="194"/>
      <c r="L287" s="194"/>
      <c r="M287" s="194"/>
      <c r="N287" s="194"/>
      <c r="O287" s="194"/>
    </row>
    <row r="288" spans="3:15" ht="18.600000000000001" customHeight="1">
      <c r="C288" s="194"/>
      <c r="D288" s="194"/>
      <c r="E288" s="194"/>
      <c r="F288" s="194"/>
      <c r="G288" s="194"/>
      <c r="H288" s="194"/>
      <c r="I288" s="194"/>
      <c r="J288" s="194"/>
      <c r="K288" s="194"/>
      <c r="L288" s="194"/>
      <c r="M288" s="194"/>
      <c r="N288" s="194"/>
      <c r="O288" s="194"/>
    </row>
    <row r="289" spans="3:15" ht="18.600000000000001" customHeight="1">
      <c r="C289" s="194"/>
      <c r="D289" s="194"/>
      <c r="E289" s="194"/>
      <c r="F289" s="194"/>
      <c r="G289" s="194"/>
      <c r="H289" s="194"/>
      <c r="I289" s="194"/>
      <c r="J289" s="194"/>
      <c r="K289" s="194"/>
      <c r="L289" s="194"/>
      <c r="M289" s="194"/>
      <c r="N289" s="194"/>
      <c r="O289" s="194"/>
    </row>
    <row r="290" spans="3:15" ht="18.600000000000001" customHeight="1">
      <c r="C290" s="194"/>
      <c r="D290" s="194"/>
      <c r="E290" s="194"/>
      <c r="F290" s="194"/>
      <c r="G290" s="194"/>
      <c r="H290" s="194"/>
      <c r="I290" s="194"/>
      <c r="J290" s="194"/>
      <c r="K290" s="194"/>
      <c r="L290" s="194"/>
      <c r="M290" s="194"/>
      <c r="N290" s="194"/>
      <c r="O290" s="194"/>
    </row>
    <row r="291" spans="3:15" ht="18.600000000000001" customHeight="1">
      <c r="C291" s="194"/>
      <c r="D291" s="194"/>
      <c r="E291" s="194"/>
      <c r="F291" s="194"/>
      <c r="G291" s="194"/>
      <c r="H291" s="194"/>
      <c r="I291" s="194"/>
      <c r="J291" s="194"/>
      <c r="K291" s="194"/>
      <c r="L291" s="194"/>
      <c r="M291" s="194"/>
      <c r="N291" s="194"/>
      <c r="O291" s="194"/>
    </row>
    <row r="292" spans="3:15" ht="18.600000000000001" customHeight="1">
      <c r="C292" s="194"/>
      <c r="D292" s="194"/>
      <c r="E292" s="194"/>
      <c r="F292" s="194"/>
      <c r="G292" s="194"/>
      <c r="H292" s="194"/>
      <c r="I292" s="194"/>
      <c r="J292" s="194"/>
      <c r="K292" s="194"/>
      <c r="L292" s="194"/>
      <c r="M292" s="194"/>
      <c r="N292" s="194"/>
      <c r="O292" s="194"/>
    </row>
    <row r="293" spans="3:15" ht="18.600000000000001" customHeight="1">
      <c r="C293" s="194"/>
      <c r="D293" s="194"/>
      <c r="E293" s="194"/>
      <c r="F293" s="194"/>
      <c r="G293" s="194"/>
      <c r="H293" s="194"/>
      <c r="I293" s="194"/>
      <c r="J293" s="194"/>
      <c r="K293" s="194"/>
      <c r="L293" s="194"/>
      <c r="M293" s="194"/>
      <c r="N293" s="194"/>
      <c r="O293" s="194"/>
    </row>
    <row r="294" spans="3:15" ht="18.600000000000001" customHeight="1">
      <c r="C294" s="194"/>
      <c r="D294" s="194"/>
      <c r="E294" s="194"/>
      <c r="F294" s="194"/>
      <c r="G294" s="194"/>
      <c r="H294" s="194"/>
      <c r="I294" s="194"/>
      <c r="J294" s="194"/>
      <c r="K294" s="194"/>
      <c r="L294" s="194"/>
      <c r="M294" s="194"/>
      <c r="N294" s="194"/>
      <c r="O294" s="194"/>
    </row>
    <row r="295" spans="3:15" ht="18.600000000000001" customHeight="1">
      <c r="C295" s="194"/>
      <c r="D295" s="194"/>
      <c r="E295" s="194"/>
      <c r="F295" s="194"/>
      <c r="G295" s="194"/>
      <c r="H295" s="194"/>
      <c r="I295" s="194"/>
      <c r="J295" s="194"/>
      <c r="K295" s="194"/>
      <c r="L295" s="194"/>
      <c r="M295" s="194"/>
      <c r="N295" s="194"/>
      <c r="O295" s="194"/>
    </row>
    <row r="296" spans="3:15" ht="18.600000000000001" customHeight="1">
      <c r="C296" s="194"/>
      <c r="D296" s="194"/>
      <c r="E296" s="194"/>
      <c r="F296" s="194"/>
      <c r="G296" s="194"/>
      <c r="H296" s="194"/>
      <c r="I296" s="194"/>
      <c r="J296" s="194"/>
      <c r="K296" s="194"/>
      <c r="L296" s="194"/>
      <c r="M296" s="194"/>
      <c r="N296" s="194"/>
      <c r="O296" s="194"/>
    </row>
    <row r="297" spans="3:15" ht="18.600000000000001" customHeight="1">
      <c r="C297" s="194"/>
      <c r="D297" s="194"/>
      <c r="E297" s="194"/>
      <c r="F297" s="194"/>
      <c r="G297" s="194"/>
      <c r="H297" s="194"/>
      <c r="I297" s="194"/>
      <c r="J297" s="194"/>
      <c r="K297" s="194"/>
      <c r="L297" s="194"/>
      <c r="M297" s="194"/>
      <c r="N297" s="194"/>
      <c r="O297" s="194"/>
    </row>
    <row r="298" spans="3:15" ht="18.600000000000001" customHeight="1">
      <c r="C298" s="194"/>
      <c r="D298" s="194"/>
      <c r="E298" s="194"/>
      <c r="F298" s="194"/>
      <c r="G298" s="194"/>
      <c r="H298" s="194"/>
      <c r="I298" s="194"/>
      <c r="J298" s="194"/>
      <c r="K298" s="194"/>
      <c r="L298" s="194"/>
      <c r="M298" s="194"/>
      <c r="N298" s="194"/>
      <c r="O298" s="194"/>
    </row>
    <row r="299" spans="3:15" ht="18.600000000000001" customHeight="1">
      <c r="C299" s="194"/>
      <c r="D299" s="194"/>
      <c r="E299" s="194"/>
      <c r="F299" s="194"/>
      <c r="G299" s="194"/>
      <c r="H299" s="194"/>
      <c r="I299" s="194"/>
      <c r="J299" s="194"/>
      <c r="K299" s="194"/>
      <c r="L299" s="194"/>
      <c r="M299" s="194"/>
      <c r="N299" s="194"/>
      <c r="O299" s="194"/>
    </row>
    <row r="300" spans="3:15" ht="18.600000000000001" customHeight="1">
      <c r="C300" s="194"/>
      <c r="D300" s="194"/>
      <c r="E300" s="194"/>
      <c r="F300" s="194"/>
      <c r="G300" s="194"/>
      <c r="H300" s="194"/>
      <c r="I300" s="194"/>
      <c r="J300" s="194"/>
      <c r="K300" s="194"/>
      <c r="L300" s="194"/>
      <c r="M300" s="194"/>
      <c r="N300" s="194"/>
      <c r="O300" s="194"/>
    </row>
    <row r="301" spans="3:15" ht="18.600000000000001" customHeight="1">
      <c r="C301" s="194"/>
      <c r="D301" s="194"/>
      <c r="E301" s="194"/>
      <c r="F301" s="194"/>
      <c r="G301" s="194"/>
      <c r="H301" s="194"/>
      <c r="I301" s="194"/>
      <c r="J301" s="194"/>
      <c r="K301" s="194"/>
      <c r="L301" s="194"/>
      <c r="M301" s="194"/>
      <c r="N301" s="194"/>
      <c r="O301" s="194"/>
    </row>
    <row r="302" spans="3:15" ht="18.600000000000001" customHeight="1">
      <c r="C302" s="194"/>
      <c r="D302" s="194"/>
      <c r="E302" s="194"/>
      <c r="F302" s="194"/>
      <c r="G302" s="194"/>
      <c r="H302" s="194"/>
      <c r="I302" s="194"/>
      <c r="J302" s="194"/>
      <c r="K302" s="194"/>
      <c r="L302" s="194"/>
      <c r="M302" s="194"/>
      <c r="N302" s="194"/>
      <c r="O302" s="194"/>
    </row>
    <row r="303" spans="3:15" ht="18.600000000000001" customHeight="1">
      <c r="C303" s="194"/>
      <c r="D303" s="194"/>
      <c r="E303" s="194"/>
      <c r="F303" s="194"/>
      <c r="G303" s="194"/>
      <c r="H303" s="194"/>
      <c r="I303" s="194"/>
      <c r="J303" s="194"/>
      <c r="K303" s="194"/>
      <c r="L303" s="194"/>
      <c r="M303" s="194"/>
      <c r="N303" s="194"/>
      <c r="O303" s="194"/>
    </row>
    <row r="304" spans="3:15" ht="18.600000000000001" customHeight="1">
      <c r="C304" s="194"/>
      <c r="D304" s="194"/>
      <c r="E304" s="194"/>
      <c r="F304" s="194"/>
      <c r="G304" s="194"/>
      <c r="H304" s="194"/>
      <c r="I304" s="194"/>
      <c r="J304" s="194"/>
      <c r="K304" s="194"/>
      <c r="L304" s="194"/>
      <c r="M304" s="194"/>
      <c r="N304" s="194"/>
      <c r="O304" s="194"/>
    </row>
    <row r="305" spans="3:15" ht="18.600000000000001" customHeight="1">
      <c r="C305" s="194"/>
      <c r="D305" s="194"/>
      <c r="E305" s="194"/>
      <c r="F305" s="194"/>
      <c r="G305" s="194"/>
      <c r="H305" s="194"/>
      <c r="I305" s="194"/>
      <c r="J305" s="194"/>
      <c r="K305" s="194"/>
      <c r="L305" s="194"/>
      <c r="M305" s="194"/>
      <c r="N305" s="194"/>
      <c r="O305" s="194"/>
    </row>
    <row r="306" spans="3:15" ht="18.600000000000001" customHeight="1">
      <c r="C306" s="194"/>
      <c r="D306" s="194"/>
      <c r="E306" s="194"/>
      <c r="F306" s="194"/>
      <c r="G306" s="194"/>
      <c r="H306" s="194"/>
      <c r="I306" s="194"/>
      <c r="J306" s="194"/>
      <c r="K306" s="194"/>
      <c r="L306" s="194"/>
      <c r="M306" s="194"/>
      <c r="N306" s="194"/>
      <c r="O306" s="194"/>
    </row>
    <row r="307" spans="3:15" ht="18.600000000000001" customHeight="1">
      <c r="C307" s="194"/>
      <c r="D307" s="194"/>
      <c r="E307" s="194"/>
      <c r="F307" s="194"/>
      <c r="G307" s="194"/>
      <c r="H307" s="194"/>
      <c r="I307" s="194"/>
      <c r="J307" s="194"/>
      <c r="K307" s="194"/>
      <c r="L307" s="194"/>
      <c r="M307" s="194"/>
      <c r="N307" s="194"/>
      <c r="O307" s="194"/>
    </row>
    <row r="308" spans="3:15" ht="18.600000000000001" customHeight="1">
      <c r="C308" s="194"/>
      <c r="D308" s="194"/>
      <c r="E308" s="194"/>
      <c r="F308" s="194"/>
      <c r="G308" s="194"/>
      <c r="H308" s="194"/>
      <c r="I308" s="194"/>
      <c r="J308" s="194"/>
      <c r="K308" s="194"/>
      <c r="L308" s="194"/>
      <c r="M308" s="194"/>
      <c r="N308" s="194"/>
      <c r="O308" s="194"/>
    </row>
    <row r="309" spans="3:15" ht="18.600000000000001" customHeight="1">
      <c r="C309" s="194"/>
      <c r="D309" s="194"/>
      <c r="E309" s="194"/>
      <c r="F309" s="194"/>
      <c r="G309" s="194"/>
      <c r="H309" s="194"/>
      <c r="I309" s="194"/>
      <c r="J309" s="194"/>
      <c r="K309" s="194"/>
      <c r="L309" s="194"/>
      <c r="M309" s="194"/>
      <c r="N309" s="194"/>
      <c r="O309" s="194"/>
    </row>
    <row r="310" spans="3:15" ht="18.600000000000001" customHeight="1">
      <c r="C310" s="194"/>
      <c r="D310" s="194"/>
      <c r="E310" s="194"/>
      <c r="F310" s="194"/>
      <c r="G310" s="194"/>
      <c r="H310" s="194"/>
      <c r="I310" s="194"/>
      <c r="J310" s="194"/>
      <c r="K310" s="194"/>
      <c r="L310" s="194"/>
      <c r="M310" s="194"/>
      <c r="N310" s="194"/>
      <c r="O310" s="194"/>
    </row>
    <row r="311" spans="3:15" ht="18.600000000000001" customHeight="1">
      <c r="C311" s="194"/>
      <c r="D311" s="194"/>
      <c r="E311" s="194"/>
      <c r="F311" s="194"/>
      <c r="G311" s="194"/>
      <c r="H311" s="194"/>
      <c r="I311" s="194"/>
      <c r="J311" s="194"/>
      <c r="K311" s="194"/>
      <c r="L311" s="194"/>
      <c r="M311" s="194"/>
      <c r="N311" s="194"/>
      <c r="O311" s="194"/>
    </row>
    <row r="312" spans="3:15" ht="18.600000000000001" customHeight="1">
      <c r="C312" s="194"/>
      <c r="D312" s="194"/>
      <c r="E312" s="194"/>
      <c r="F312" s="194"/>
      <c r="G312" s="194"/>
      <c r="H312" s="194"/>
      <c r="I312" s="194"/>
      <c r="J312" s="194"/>
      <c r="K312" s="194"/>
      <c r="L312" s="194"/>
      <c r="M312" s="194"/>
      <c r="N312" s="194"/>
      <c r="O312" s="194"/>
    </row>
    <row r="313" spans="3:15" ht="18.600000000000001" customHeight="1">
      <c r="C313" s="194"/>
      <c r="D313" s="194"/>
      <c r="E313" s="194"/>
      <c r="F313" s="194"/>
      <c r="G313" s="194"/>
      <c r="H313" s="194"/>
      <c r="I313" s="194"/>
      <c r="J313" s="194"/>
      <c r="K313" s="194"/>
      <c r="L313" s="194"/>
      <c r="M313" s="194"/>
      <c r="N313" s="194"/>
      <c r="O313" s="194"/>
    </row>
    <row r="314" spans="3:15" ht="18.600000000000001" customHeight="1">
      <c r="C314" s="194"/>
      <c r="D314" s="194"/>
      <c r="E314" s="194"/>
      <c r="F314" s="194"/>
      <c r="G314" s="194"/>
      <c r="H314" s="194"/>
      <c r="I314" s="194"/>
      <c r="J314" s="194"/>
      <c r="K314" s="194"/>
      <c r="L314" s="194"/>
      <c r="M314" s="194"/>
      <c r="N314" s="194"/>
      <c r="O314" s="194"/>
    </row>
    <row r="315" spans="3:15" ht="18.600000000000001" customHeight="1">
      <c r="C315" s="194"/>
      <c r="D315" s="194"/>
      <c r="E315" s="194"/>
      <c r="F315" s="194"/>
      <c r="G315" s="194"/>
      <c r="H315" s="194"/>
      <c r="I315" s="194"/>
      <c r="J315" s="194"/>
      <c r="K315" s="194"/>
      <c r="L315" s="194"/>
      <c r="M315" s="194"/>
      <c r="N315" s="194"/>
      <c r="O315" s="194"/>
    </row>
    <row r="316" spans="3:15" ht="18.600000000000001" customHeight="1">
      <c r="C316" s="194"/>
      <c r="D316" s="194"/>
      <c r="E316" s="194"/>
      <c r="F316" s="194"/>
      <c r="G316" s="194"/>
      <c r="H316" s="194"/>
      <c r="I316" s="194"/>
      <c r="J316" s="194"/>
      <c r="K316" s="194"/>
      <c r="L316" s="194"/>
      <c r="M316" s="194"/>
      <c r="N316" s="194"/>
      <c r="O316" s="194"/>
    </row>
    <row r="317" spans="3:15" ht="18.600000000000001" customHeight="1">
      <c r="C317" s="194"/>
      <c r="D317" s="194"/>
      <c r="E317" s="194"/>
      <c r="F317" s="194"/>
      <c r="G317" s="194"/>
      <c r="H317" s="194"/>
      <c r="I317" s="194"/>
      <c r="J317" s="194"/>
      <c r="K317" s="194"/>
      <c r="L317" s="194"/>
      <c r="M317" s="194"/>
      <c r="N317" s="194"/>
      <c r="O317" s="194"/>
    </row>
    <row r="318" spans="3:15" ht="18.600000000000001" customHeight="1">
      <c r="C318" s="194"/>
      <c r="D318" s="194"/>
      <c r="E318" s="194"/>
      <c r="F318" s="194"/>
      <c r="G318" s="194"/>
      <c r="H318" s="194"/>
      <c r="I318" s="194"/>
      <c r="J318" s="194"/>
      <c r="K318" s="194"/>
      <c r="L318" s="194"/>
      <c r="M318" s="194"/>
      <c r="N318" s="194"/>
      <c r="O318" s="194"/>
    </row>
    <row r="319" spans="3:15" ht="18.600000000000001" customHeight="1">
      <c r="C319" s="194"/>
      <c r="D319" s="194"/>
      <c r="E319" s="194"/>
      <c r="F319" s="194"/>
      <c r="G319" s="194"/>
      <c r="H319" s="194"/>
      <c r="I319" s="194"/>
      <c r="J319" s="194"/>
      <c r="K319" s="194"/>
      <c r="L319" s="194"/>
      <c r="M319" s="194"/>
      <c r="N319" s="194"/>
      <c r="O319" s="194"/>
    </row>
    <row r="320" spans="3:15" ht="18.600000000000001" customHeight="1">
      <c r="C320" s="194"/>
      <c r="D320" s="194"/>
      <c r="E320" s="194"/>
      <c r="F320" s="194"/>
      <c r="G320" s="194"/>
      <c r="H320" s="194"/>
      <c r="I320" s="194"/>
      <c r="J320" s="194"/>
      <c r="K320" s="194"/>
      <c r="L320" s="194"/>
      <c r="M320" s="194"/>
      <c r="N320" s="194"/>
      <c r="O320" s="194"/>
    </row>
    <row r="321" spans="3:15" ht="18.600000000000001" customHeight="1">
      <c r="C321" s="194"/>
      <c r="D321" s="194"/>
      <c r="E321" s="194"/>
      <c r="F321" s="194"/>
      <c r="G321" s="194"/>
      <c r="H321" s="194"/>
      <c r="I321" s="194"/>
      <c r="J321" s="194"/>
      <c r="K321" s="194"/>
      <c r="L321" s="194"/>
      <c r="M321" s="194"/>
      <c r="N321" s="194"/>
      <c r="O321" s="194"/>
    </row>
    <row r="322" spans="3:15" ht="18.600000000000001" customHeight="1">
      <c r="C322" s="194"/>
      <c r="D322" s="194"/>
      <c r="E322" s="194"/>
      <c r="F322" s="194"/>
      <c r="G322" s="194"/>
      <c r="H322" s="194"/>
      <c r="I322" s="194"/>
      <c r="J322" s="194"/>
      <c r="K322" s="194"/>
      <c r="L322" s="194"/>
      <c r="M322" s="194"/>
      <c r="N322" s="194"/>
      <c r="O322" s="194"/>
    </row>
    <row r="323" spans="3:15" ht="18.600000000000001" customHeight="1">
      <c r="C323" s="194"/>
      <c r="D323" s="194"/>
      <c r="E323" s="194"/>
      <c r="F323" s="194"/>
      <c r="G323" s="194"/>
      <c r="H323" s="194"/>
      <c r="I323" s="194"/>
      <c r="J323" s="194"/>
      <c r="K323" s="194"/>
      <c r="L323" s="194"/>
      <c r="M323" s="194"/>
      <c r="N323" s="194"/>
      <c r="O323" s="194"/>
    </row>
    <row r="324" spans="3:15" ht="18.600000000000001" customHeight="1">
      <c r="C324" s="194"/>
      <c r="D324" s="194"/>
      <c r="E324" s="194"/>
      <c r="F324" s="194"/>
      <c r="G324" s="194"/>
      <c r="H324" s="194"/>
      <c r="I324" s="194"/>
      <c r="J324" s="194"/>
      <c r="K324" s="194"/>
      <c r="L324" s="194"/>
      <c r="M324" s="194"/>
      <c r="N324" s="194"/>
      <c r="O324" s="194"/>
    </row>
    <row r="325" spans="3:15" ht="18.600000000000001" customHeight="1">
      <c r="C325" s="194"/>
      <c r="D325" s="194"/>
      <c r="E325" s="194"/>
      <c r="F325" s="194"/>
      <c r="G325" s="194"/>
      <c r="H325" s="194"/>
      <c r="I325" s="194"/>
      <c r="J325" s="194"/>
      <c r="K325" s="194"/>
      <c r="L325" s="194"/>
      <c r="M325" s="194"/>
      <c r="N325" s="194"/>
      <c r="O325" s="194"/>
    </row>
    <row r="326" spans="3:15" ht="18.600000000000001" customHeight="1">
      <c r="C326" s="194"/>
      <c r="D326" s="194"/>
      <c r="E326" s="194"/>
      <c r="F326" s="194"/>
      <c r="G326" s="194"/>
      <c r="H326" s="194"/>
      <c r="I326" s="194"/>
      <c r="J326" s="194"/>
      <c r="K326" s="194"/>
      <c r="L326" s="194"/>
      <c r="M326" s="194"/>
      <c r="N326" s="194"/>
      <c r="O326" s="194"/>
    </row>
    <row r="327" spans="3:15" ht="18.600000000000001" customHeight="1">
      <c r="C327" s="194"/>
      <c r="D327" s="194"/>
      <c r="E327" s="194"/>
      <c r="F327" s="194"/>
      <c r="G327" s="194"/>
      <c r="H327" s="194"/>
      <c r="I327" s="194"/>
      <c r="J327" s="194"/>
      <c r="K327" s="194"/>
      <c r="L327" s="194"/>
      <c r="M327" s="194"/>
      <c r="N327" s="194"/>
      <c r="O327" s="194"/>
    </row>
    <row r="328" spans="3:15" ht="18.600000000000001" customHeight="1">
      <c r="C328" s="194"/>
      <c r="D328" s="194"/>
      <c r="E328" s="194"/>
      <c r="F328" s="194"/>
      <c r="G328" s="194"/>
      <c r="H328" s="194"/>
      <c r="I328" s="194"/>
      <c r="J328" s="194"/>
      <c r="K328" s="194"/>
      <c r="L328" s="194"/>
      <c r="M328" s="194"/>
      <c r="N328" s="194"/>
      <c r="O328" s="194"/>
    </row>
    <row r="329" spans="3:15" ht="18.600000000000001" customHeight="1">
      <c r="C329" s="194"/>
      <c r="D329" s="194"/>
      <c r="E329" s="194"/>
      <c r="F329" s="194"/>
      <c r="G329" s="194"/>
      <c r="H329" s="194"/>
      <c r="I329" s="194"/>
      <c r="J329" s="194"/>
      <c r="K329" s="194"/>
      <c r="L329" s="194"/>
      <c r="M329" s="194"/>
      <c r="N329" s="194"/>
      <c r="O329" s="194"/>
    </row>
    <row r="330" spans="3:15" ht="18.600000000000001" customHeight="1">
      <c r="C330" s="194"/>
      <c r="D330" s="194"/>
      <c r="E330" s="194"/>
      <c r="F330" s="194"/>
      <c r="G330" s="194"/>
      <c r="H330" s="194"/>
      <c r="I330" s="194"/>
      <c r="J330" s="194"/>
      <c r="K330" s="194"/>
      <c r="L330" s="194"/>
      <c r="M330" s="194"/>
      <c r="N330" s="194"/>
      <c r="O330" s="194"/>
    </row>
    <row r="331" spans="3:15" ht="18.600000000000001" customHeight="1">
      <c r="C331" s="194"/>
      <c r="D331" s="194"/>
      <c r="E331" s="194"/>
      <c r="F331" s="194"/>
      <c r="G331" s="194"/>
      <c r="H331" s="194"/>
      <c r="I331" s="194"/>
      <c r="J331" s="194"/>
      <c r="K331" s="194"/>
      <c r="L331" s="194"/>
      <c r="M331" s="194"/>
      <c r="N331" s="194"/>
      <c r="O331" s="194"/>
    </row>
    <row r="332" spans="3:15" ht="18.600000000000001" customHeight="1">
      <c r="C332" s="194"/>
      <c r="D332" s="194"/>
      <c r="E332" s="194"/>
      <c r="F332" s="194"/>
      <c r="G332" s="194"/>
      <c r="H332" s="194"/>
      <c r="I332" s="194"/>
      <c r="J332" s="194"/>
      <c r="K332" s="194"/>
      <c r="L332" s="194"/>
      <c r="M332" s="194"/>
      <c r="N332" s="194"/>
      <c r="O332" s="194"/>
    </row>
    <row r="333" spans="3:15" ht="18.600000000000001" customHeight="1">
      <c r="C333" s="194"/>
      <c r="D333" s="194"/>
      <c r="E333" s="194"/>
      <c r="F333" s="194"/>
      <c r="G333" s="194"/>
      <c r="H333" s="194"/>
      <c r="I333" s="194"/>
      <c r="J333" s="194"/>
      <c r="K333" s="194"/>
      <c r="L333" s="194"/>
      <c r="M333" s="194"/>
      <c r="N333" s="194"/>
      <c r="O333" s="194"/>
    </row>
    <row r="334" spans="3:15" ht="18.600000000000001" customHeight="1">
      <c r="C334" s="194"/>
      <c r="D334" s="194"/>
      <c r="E334" s="194"/>
      <c r="F334" s="194"/>
      <c r="G334" s="194"/>
      <c r="H334" s="194"/>
      <c r="I334" s="194"/>
      <c r="J334" s="194"/>
      <c r="K334" s="194"/>
      <c r="L334" s="194"/>
      <c r="M334" s="194"/>
      <c r="N334" s="194"/>
      <c r="O334" s="194"/>
    </row>
    <row r="335" spans="3:15" ht="18.600000000000001" customHeight="1">
      <c r="C335" s="194"/>
      <c r="D335" s="194"/>
      <c r="E335" s="194"/>
      <c r="F335" s="194"/>
      <c r="G335" s="194"/>
      <c r="H335" s="194"/>
      <c r="I335" s="194"/>
      <c r="J335" s="194"/>
      <c r="K335" s="194"/>
      <c r="L335" s="194"/>
      <c r="M335" s="194"/>
      <c r="N335" s="194"/>
      <c r="O335" s="194"/>
    </row>
    <row r="336" spans="3:15" ht="18.600000000000001" customHeight="1">
      <c r="C336" s="194"/>
      <c r="D336" s="194"/>
      <c r="E336" s="194"/>
      <c r="F336" s="194"/>
      <c r="G336" s="194"/>
      <c r="H336" s="194"/>
      <c r="I336" s="194"/>
      <c r="J336" s="194"/>
      <c r="K336" s="194"/>
      <c r="L336" s="194"/>
      <c r="M336" s="194"/>
      <c r="N336" s="194"/>
      <c r="O336" s="194"/>
    </row>
    <row r="337" spans="3:15" ht="18.600000000000001" customHeight="1">
      <c r="C337" s="194"/>
      <c r="D337" s="194"/>
      <c r="E337" s="194"/>
      <c r="F337" s="194"/>
      <c r="G337" s="194"/>
      <c r="H337" s="194"/>
      <c r="I337" s="194"/>
      <c r="J337" s="194"/>
      <c r="K337" s="194"/>
      <c r="L337" s="194"/>
      <c r="M337" s="194"/>
      <c r="N337" s="194"/>
      <c r="O337" s="194"/>
    </row>
    <row r="338" spans="3:15" ht="18.600000000000001" customHeight="1">
      <c r="C338" s="194"/>
      <c r="D338" s="194"/>
      <c r="E338" s="194"/>
      <c r="F338" s="194"/>
      <c r="G338" s="194"/>
      <c r="H338" s="194"/>
      <c r="I338" s="194"/>
      <c r="J338" s="194"/>
      <c r="K338" s="194"/>
      <c r="L338" s="194"/>
      <c r="M338" s="194"/>
      <c r="N338" s="194"/>
      <c r="O338" s="194"/>
    </row>
    <row r="339" spans="3:15" ht="18.600000000000001" customHeight="1">
      <c r="C339" s="194"/>
      <c r="D339" s="194"/>
      <c r="E339" s="194"/>
      <c r="F339" s="194"/>
      <c r="G339" s="194"/>
      <c r="H339" s="194"/>
      <c r="I339" s="194"/>
      <c r="J339" s="194"/>
      <c r="K339" s="194"/>
      <c r="L339" s="194"/>
      <c r="M339" s="194"/>
      <c r="N339" s="194"/>
      <c r="O339" s="194"/>
    </row>
    <row r="340" spans="3:15" ht="18.600000000000001" customHeight="1">
      <c r="C340" s="194"/>
      <c r="D340" s="194"/>
      <c r="E340" s="194"/>
      <c r="F340" s="194"/>
      <c r="G340" s="194"/>
      <c r="H340" s="194"/>
      <c r="I340" s="194"/>
      <c r="J340" s="194"/>
      <c r="K340" s="194"/>
      <c r="L340" s="194"/>
      <c r="M340" s="194"/>
      <c r="N340" s="194"/>
      <c r="O340" s="194"/>
    </row>
    <row r="341" spans="3:15" ht="18.600000000000001" customHeight="1">
      <c r="C341" s="194"/>
      <c r="D341" s="194"/>
      <c r="E341" s="194"/>
      <c r="F341" s="194"/>
      <c r="G341" s="194"/>
      <c r="H341" s="194"/>
      <c r="I341" s="194"/>
      <c r="J341" s="194"/>
      <c r="K341" s="194"/>
      <c r="L341" s="194"/>
      <c r="M341" s="194"/>
      <c r="N341" s="194"/>
      <c r="O341" s="194"/>
    </row>
    <row r="342" spans="3:15" ht="18.600000000000001" customHeight="1">
      <c r="C342" s="194"/>
      <c r="D342" s="194"/>
      <c r="E342" s="194"/>
      <c r="F342" s="194"/>
      <c r="G342" s="194"/>
      <c r="H342" s="194"/>
      <c r="I342" s="194"/>
      <c r="J342" s="194"/>
      <c r="K342" s="194"/>
      <c r="L342" s="194"/>
      <c r="M342" s="194"/>
      <c r="N342" s="194"/>
      <c r="O342" s="194"/>
    </row>
    <row r="343" spans="3:15" ht="18.600000000000001" customHeight="1">
      <c r="C343" s="194"/>
      <c r="D343" s="194"/>
      <c r="E343" s="194"/>
      <c r="F343" s="194"/>
      <c r="G343" s="194"/>
      <c r="H343" s="194"/>
      <c r="I343" s="194"/>
      <c r="J343" s="194"/>
      <c r="K343" s="194"/>
      <c r="L343" s="194"/>
      <c r="M343" s="194"/>
      <c r="N343" s="194"/>
      <c r="O343" s="194"/>
    </row>
    <row r="344" spans="3:15" ht="18.600000000000001" customHeight="1">
      <c r="C344" s="194"/>
      <c r="D344" s="194"/>
      <c r="E344" s="194"/>
      <c r="F344" s="194"/>
      <c r="G344" s="194"/>
      <c r="H344" s="194"/>
      <c r="I344" s="194"/>
      <c r="J344" s="194"/>
      <c r="K344" s="194"/>
      <c r="L344" s="194"/>
      <c r="M344" s="194"/>
      <c r="N344" s="194"/>
      <c r="O344" s="194"/>
    </row>
    <row r="345" spans="3:15" ht="18.600000000000001" customHeight="1">
      <c r="C345" s="194"/>
      <c r="D345" s="194"/>
      <c r="E345" s="194"/>
      <c r="F345" s="194"/>
      <c r="G345" s="194"/>
      <c r="H345" s="194"/>
      <c r="I345" s="194"/>
      <c r="J345" s="194"/>
      <c r="K345" s="194"/>
      <c r="L345" s="194"/>
      <c r="M345" s="194"/>
      <c r="N345" s="194"/>
      <c r="O345" s="194"/>
    </row>
    <row r="346" spans="3:15" ht="18.600000000000001" customHeight="1">
      <c r="C346" s="194"/>
      <c r="D346" s="194"/>
      <c r="E346" s="194"/>
      <c r="F346" s="194"/>
      <c r="G346" s="194"/>
      <c r="H346" s="194"/>
      <c r="I346" s="194"/>
      <c r="J346" s="194"/>
      <c r="K346" s="194"/>
      <c r="L346" s="194"/>
      <c r="M346" s="194"/>
      <c r="N346" s="194"/>
      <c r="O346" s="194"/>
    </row>
    <row r="347" spans="3:15" ht="18.600000000000001" customHeight="1">
      <c r="C347" s="194"/>
      <c r="D347" s="194"/>
      <c r="E347" s="194"/>
      <c r="F347" s="194"/>
      <c r="G347" s="194"/>
      <c r="H347" s="194"/>
      <c r="I347" s="194"/>
      <c r="J347" s="194"/>
      <c r="K347" s="194"/>
      <c r="L347" s="194"/>
      <c r="M347" s="194"/>
      <c r="N347" s="194"/>
      <c r="O347" s="194"/>
    </row>
    <row r="348" spans="3:15" ht="18.600000000000001" customHeight="1">
      <c r="C348" s="194"/>
      <c r="D348" s="194"/>
      <c r="E348" s="194"/>
      <c r="F348" s="194"/>
      <c r="G348" s="194"/>
      <c r="H348" s="194"/>
      <c r="I348" s="194"/>
      <c r="J348" s="194"/>
      <c r="K348" s="194"/>
      <c r="L348" s="194"/>
      <c r="M348" s="194"/>
      <c r="N348" s="194"/>
      <c r="O348" s="194"/>
    </row>
    <row r="349" spans="3:15" ht="18.600000000000001" customHeight="1">
      <c r="C349" s="194"/>
      <c r="D349" s="194"/>
      <c r="E349" s="194"/>
      <c r="F349" s="194"/>
      <c r="G349" s="194"/>
      <c r="H349" s="194"/>
      <c r="I349" s="194"/>
      <c r="J349" s="194"/>
      <c r="K349" s="194"/>
      <c r="L349" s="194"/>
      <c r="M349" s="194"/>
      <c r="N349" s="194"/>
      <c r="O349" s="194"/>
    </row>
    <row r="350" spans="3:15" ht="18.600000000000001" customHeight="1">
      <c r="C350" s="194"/>
      <c r="D350" s="194"/>
      <c r="E350" s="194"/>
      <c r="F350" s="194"/>
      <c r="G350" s="194"/>
      <c r="H350" s="194"/>
      <c r="I350" s="194"/>
      <c r="J350" s="194"/>
      <c r="K350" s="194"/>
      <c r="L350" s="194"/>
      <c r="M350" s="194"/>
      <c r="N350" s="194"/>
      <c r="O350" s="194"/>
    </row>
    <row r="351" spans="3:15" ht="18.600000000000001" customHeight="1">
      <c r="C351" s="194"/>
      <c r="D351" s="194"/>
      <c r="E351" s="194"/>
      <c r="F351" s="194"/>
      <c r="G351" s="194"/>
      <c r="H351" s="194"/>
      <c r="I351" s="194"/>
      <c r="J351" s="194"/>
      <c r="K351" s="194"/>
      <c r="L351" s="194"/>
      <c r="M351" s="194"/>
      <c r="N351" s="194"/>
      <c r="O351" s="194"/>
    </row>
    <row r="352" spans="3:15" ht="18.600000000000001" customHeight="1">
      <c r="C352" s="194"/>
      <c r="D352" s="194"/>
      <c r="E352" s="194"/>
      <c r="F352" s="194"/>
      <c r="G352" s="194"/>
      <c r="H352" s="194"/>
      <c r="I352" s="194"/>
      <c r="J352" s="194"/>
      <c r="K352" s="194"/>
      <c r="L352" s="194"/>
      <c r="M352" s="194"/>
      <c r="N352" s="194"/>
      <c r="O352" s="194"/>
    </row>
    <row r="353" spans="3:15" ht="18.600000000000001" customHeight="1">
      <c r="C353" s="194"/>
      <c r="D353" s="194"/>
      <c r="E353" s="194"/>
      <c r="F353" s="194"/>
      <c r="G353" s="194"/>
      <c r="H353" s="194"/>
      <c r="I353" s="194"/>
      <c r="J353" s="194"/>
      <c r="K353" s="194"/>
      <c r="L353" s="194"/>
      <c r="M353" s="194"/>
      <c r="N353" s="194"/>
      <c r="O353" s="194"/>
    </row>
    <row r="354" spans="3:15" ht="18.600000000000001" customHeight="1">
      <c r="C354" s="194"/>
      <c r="D354" s="194"/>
      <c r="E354" s="194"/>
      <c r="F354" s="194"/>
      <c r="G354" s="194"/>
      <c r="H354" s="194"/>
      <c r="I354" s="194"/>
      <c r="J354" s="194"/>
      <c r="K354" s="194"/>
      <c r="L354" s="194"/>
      <c r="M354" s="194"/>
      <c r="N354" s="194"/>
      <c r="O354" s="194"/>
    </row>
    <row r="355" spans="3:15" ht="18.600000000000001" customHeight="1">
      <c r="C355" s="194"/>
      <c r="D355" s="194"/>
      <c r="E355" s="194"/>
      <c r="F355" s="194"/>
      <c r="G355" s="194"/>
      <c r="H355" s="194"/>
      <c r="I355" s="194"/>
      <c r="J355" s="194"/>
      <c r="K355" s="194"/>
      <c r="L355" s="194"/>
      <c r="M355" s="194"/>
      <c r="N355" s="194"/>
      <c r="O355" s="194"/>
    </row>
    <row r="356" spans="3:15" ht="18.600000000000001" customHeight="1">
      <c r="C356" s="194"/>
      <c r="D356" s="194"/>
      <c r="E356" s="194"/>
      <c r="F356" s="194"/>
      <c r="G356" s="194"/>
      <c r="H356" s="194"/>
      <c r="I356" s="194"/>
      <c r="J356" s="194"/>
      <c r="K356" s="194"/>
      <c r="L356" s="194"/>
      <c r="M356" s="194"/>
      <c r="N356" s="194"/>
      <c r="O356" s="194"/>
    </row>
    <row r="357" spans="3:15" ht="18.600000000000001" customHeight="1">
      <c r="C357" s="194"/>
      <c r="D357" s="194"/>
      <c r="E357" s="194"/>
      <c r="F357" s="194"/>
      <c r="G357" s="194"/>
      <c r="H357" s="194"/>
      <c r="I357" s="194"/>
      <c r="J357" s="194"/>
      <c r="K357" s="194"/>
      <c r="L357" s="194"/>
      <c r="M357" s="194"/>
      <c r="N357" s="194"/>
      <c r="O357" s="194"/>
    </row>
    <row r="358" spans="3:15" ht="18.600000000000001" customHeight="1">
      <c r="C358" s="194"/>
      <c r="D358" s="194"/>
      <c r="E358" s="194"/>
      <c r="F358" s="194"/>
      <c r="G358" s="194"/>
      <c r="H358" s="194"/>
      <c r="I358" s="194"/>
      <c r="J358" s="194"/>
      <c r="K358" s="194"/>
      <c r="L358" s="194"/>
      <c r="M358" s="194"/>
      <c r="N358" s="194"/>
      <c r="O358" s="194"/>
    </row>
    <row r="359" spans="3:15" ht="18.600000000000001" customHeight="1">
      <c r="C359" s="194"/>
      <c r="D359" s="194"/>
      <c r="E359" s="194"/>
      <c r="F359" s="194"/>
      <c r="G359" s="194"/>
      <c r="H359" s="194"/>
      <c r="I359" s="194"/>
      <c r="J359" s="194"/>
      <c r="K359" s="194"/>
      <c r="L359" s="194"/>
      <c r="M359" s="194"/>
      <c r="N359" s="194"/>
      <c r="O359" s="194"/>
    </row>
    <row r="360" spans="3:15" ht="18.600000000000001" customHeight="1">
      <c r="C360" s="194"/>
      <c r="D360" s="194"/>
      <c r="E360" s="194"/>
      <c r="F360" s="194"/>
      <c r="G360" s="194"/>
      <c r="H360" s="194"/>
      <c r="I360" s="194"/>
      <c r="J360" s="194"/>
      <c r="K360" s="194"/>
      <c r="L360" s="194"/>
      <c r="M360" s="194"/>
      <c r="N360" s="194"/>
      <c r="O360" s="194"/>
    </row>
    <row r="361" spans="3:15" ht="18.600000000000001" customHeight="1">
      <c r="C361" s="194"/>
      <c r="D361" s="194"/>
      <c r="E361" s="194"/>
      <c r="F361" s="194"/>
      <c r="G361" s="194"/>
      <c r="H361" s="194"/>
      <c r="I361" s="194"/>
      <c r="J361" s="194"/>
      <c r="K361" s="194"/>
      <c r="L361" s="194"/>
      <c r="M361" s="194"/>
      <c r="N361" s="194"/>
      <c r="O361" s="194"/>
    </row>
    <row r="362" spans="3:15" ht="18.600000000000001" customHeight="1">
      <c r="C362" s="194"/>
      <c r="D362" s="194"/>
      <c r="E362" s="194"/>
      <c r="F362" s="194"/>
      <c r="G362" s="194"/>
      <c r="H362" s="194"/>
      <c r="I362" s="194"/>
      <c r="J362" s="194"/>
      <c r="K362" s="194"/>
      <c r="L362" s="194"/>
      <c r="M362" s="194"/>
      <c r="N362" s="194"/>
      <c r="O362" s="194"/>
    </row>
    <row r="363" spans="3:15" ht="18.600000000000001" customHeight="1">
      <c r="C363" s="194"/>
      <c r="D363" s="194"/>
      <c r="E363" s="194"/>
      <c r="F363" s="194"/>
      <c r="G363" s="194"/>
      <c r="H363" s="194"/>
      <c r="I363" s="194"/>
      <c r="J363" s="194"/>
      <c r="K363" s="194"/>
      <c r="L363" s="194"/>
      <c r="M363" s="194"/>
      <c r="N363" s="194"/>
      <c r="O363" s="194"/>
    </row>
    <row r="364" spans="3:15" ht="18.600000000000001" customHeight="1">
      <c r="C364" s="194"/>
      <c r="D364" s="194"/>
      <c r="E364" s="194"/>
      <c r="F364" s="194"/>
      <c r="G364" s="194"/>
      <c r="H364" s="194"/>
      <c r="I364" s="194"/>
      <c r="J364" s="194"/>
      <c r="K364" s="194"/>
      <c r="L364" s="194"/>
      <c r="M364" s="194"/>
      <c r="N364" s="194"/>
      <c r="O364" s="194"/>
    </row>
    <row r="365" spans="3:15" ht="18.600000000000001" customHeight="1">
      <c r="C365" s="194"/>
      <c r="D365" s="194"/>
      <c r="E365" s="194"/>
      <c r="F365" s="194"/>
      <c r="G365" s="194"/>
      <c r="H365" s="194"/>
      <c r="I365" s="194"/>
      <c r="J365" s="194"/>
      <c r="K365" s="194"/>
      <c r="L365" s="194"/>
      <c r="M365" s="194"/>
      <c r="N365" s="194"/>
      <c r="O365" s="194"/>
    </row>
    <row r="366" spans="3:15" ht="18.600000000000001" customHeight="1">
      <c r="C366" s="194"/>
      <c r="D366" s="194"/>
      <c r="E366" s="194"/>
      <c r="F366" s="194"/>
      <c r="G366" s="194"/>
      <c r="H366" s="194"/>
      <c r="I366" s="194"/>
      <c r="J366" s="194"/>
      <c r="K366" s="194"/>
      <c r="L366" s="194"/>
      <c r="M366" s="194"/>
      <c r="N366" s="194"/>
      <c r="O366" s="194"/>
    </row>
    <row r="367" spans="3:15" ht="18.600000000000001" customHeight="1">
      <c r="C367" s="194"/>
      <c r="D367" s="194"/>
      <c r="E367" s="194"/>
      <c r="F367" s="194"/>
      <c r="G367" s="194"/>
      <c r="H367" s="194"/>
      <c r="I367" s="194"/>
      <c r="J367" s="194"/>
      <c r="K367" s="194"/>
      <c r="L367" s="194"/>
      <c r="M367" s="194"/>
      <c r="N367" s="194"/>
      <c r="O367" s="194"/>
    </row>
    <row r="368" spans="3:15" ht="18.600000000000001" customHeight="1">
      <c r="C368" s="194"/>
      <c r="D368" s="194"/>
      <c r="E368" s="194"/>
      <c r="F368" s="194"/>
      <c r="G368" s="194"/>
      <c r="H368" s="194"/>
      <c r="I368" s="194"/>
      <c r="J368" s="194"/>
      <c r="K368" s="194"/>
      <c r="L368" s="194"/>
      <c r="M368" s="194"/>
      <c r="N368" s="194"/>
      <c r="O368" s="194"/>
    </row>
    <row r="369" spans="3:15" ht="18.600000000000001" customHeight="1">
      <c r="C369" s="194"/>
      <c r="D369" s="194"/>
      <c r="E369" s="194"/>
      <c r="F369" s="194"/>
      <c r="G369" s="194"/>
      <c r="H369" s="194"/>
      <c r="I369" s="194"/>
      <c r="J369" s="194"/>
      <c r="K369" s="194"/>
      <c r="L369" s="194"/>
      <c r="M369" s="194"/>
      <c r="N369" s="194"/>
      <c r="O369" s="194"/>
    </row>
    <row r="370" spans="3:15" ht="18.600000000000001" customHeight="1">
      <c r="C370" s="194"/>
      <c r="D370" s="194"/>
      <c r="E370" s="194"/>
      <c r="F370" s="194"/>
      <c r="G370" s="194"/>
      <c r="H370" s="194"/>
      <c r="I370" s="194"/>
      <c r="J370" s="194"/>
      <c r="K370" s="194"/>
      <c r="L370" s="194"/>
      <c r="M370" s="194"/>
      <c r="N370" s="194"/>
      <c r="O370" s="194"/>
    </row>
    <row r="371" spans="3:15" ht="18.600000000000001" customHeight="1">
      <c r="C371" s="194"/>
      <c r="D371" s="194"/>
      <c r="E371" s="194"/>
      <c r="F371" s="194"/>
      <c r="G371" s="194"/>
      <c r="H371" s="194"/>
      <c r="I371" s="194"/>
      <c r="J371" s="194"/>
      <c r="K371" s="194"/>
      <c r="L371" s="194"/>
      <c r="M371" s="194"/>
      <c r="N371" s="194"/>
      <c r="O371" s="194"/>
    </row>
    <row r="372" spans="3:15" ht="18.600000000000001" customHeight="1">
      <c r="C372" s="194"/>
      <c r="D372" s="194"/>
      <c r="E372" s="194"/>
      <c r="F372" s="194"/>
      <c r="G372" s="194"/>
      <c r="H372" s="194"/>
      <c r="I372" s="194"/>
      <c r="J372" s="194"/>
      <c r="K372" s="194"/>
      <c r="L372" s="194"/>
      <c r="M372" s="194"/>
      <c r="N372" s="194"/>
      <c r="O372" s="194"/>
    </row>
    <row r="373" spans="3:15" ht="18.600000000000001" customHeight="1">
      <c r="C373" s="194"/>
      <c r="D373" s="194"/>
      <c r="E373" s="194"/>
      <c r="F373" s="194"/>
      <c r="G373" s="194"/>
      <c r="H373" s="194"/>
      <c r="I373" s="194"/>
      <c r="J373" s="194"/>
      <c r="K373" s="194"/>
      <c r="L373" s="194"/>
      <c r="M373" s="194"/>
      <c r="N373" s="194"/>
      <c r="O373" s="194"/>
    </row>
    <row r="374" spans="3:15" ht="18.600000000000001" customHeight="1">
      <c r="C374" s="194"/>
      <c r="D374" s="194"/>
      <c r="E374" s="194"/>
      <c r="F374" s="194"/>
      <c r="G374" s="194"/>
      <c r="H374" s="194"/>
      <c r="I374" s="194"/>
      <c r="J374" s="194"/>
      <c r="K374" s="194"/>
      <c r="L374" s="194"/>
      <c r="M374" s="194"/>
      <c r="N374" s="194"/>
      <c r="O374" s="194"/>
    </row>
    <row r="375" spans="3:15" ht="18.600000000000001" customHeight="1">
      <c r="C375" s="194"/>
      <c r="D375" s="194"/>
      <c r="E375" s="194"/>
      <c r="F375" s="194"/>
      <c r="G375" s="194"/>
      <c r="H375" s="194"/>
      <c r="I375" s="194"/>
      <c r="J375" s="194"/>
      <c r="K375" s="194"/>
      <c r="L375" s="194"/>
      <c r="M375" s="194"/>
      <c r="N375" s="194"/>
      <c r="O375" s="194"/>
    </row>
    <row r="376" spans="3:15" ht="18.600000000000001" customHeight="1">
      <c r="C376" s="194"/>
      <c r="D376" s="194"/>
      <c r="E376" s="194"/>
      <c r="F376" s="194"/>
      <c r="G376" s="194"/>
      <c r="H376" s="194"/>
      <c r="I376" s="194"/>
      <c r="J376" s="194"/>
      <c r="K376" s="194"/>
      <c r="L376" s="194"/>
      <c r="M376" s="194"/>
      <c r="N376" s="194"/>
      <c r="O376" s="194"/>
    </row>
    <row r="377" spans="3:15" ht="18.600000000000001" customHeight="1">
      <c r="C377" s="194"/>
      <c r="D377" s="194"/>
      <c r="E377" s="194"/>
      <c r="F377" s="194"/>
      <c r="G377" s="194"/>
      <c r="H377" s="194"/>
      <c r="I377" s="194"/>
      <c r="J377" s="194"/>
      <c r="K377" s="194"/>
      <c r="L377" s="194"/>
      <c r="M377" s="194"/>
      <c r="N377" s="194"/>
      <c r="O377" s="194"/>
    </row>
    <row r="378" spans="3:15" ht="18.600000000000001" customHeight="1">
      <c r="C378" s="194"/>
      <c r="D378" s="194"/>
      <c r="E378" s="194"/>
      <c r="F378" s="194"/>
      <c r="G378" s="194"/>
      <c r="H378" s="194"/>
      <c r="I378" s="194"/>
      <c r="J378" s="194"/>
      <c r="K378" s="194"/>
      <c r="L378" s="194"/>
      <c r="M378" s="194"/>
      <c r="N378" s="194"/>
      <c r="O378" s="194"/>
    </row>
    <row r="379" spans="3:15" ht="18.600000000000001" customHeight="1">
      <c r="C379" s="194"/>
      <c r="D379" s="194"/>
      <c r="E379" s="194"/>
      <c r="F379" s="194"/>
      <c r="G379" s="194"/>
      <c r="H379" s="194"/>
      <c r="I379" s="194"/>
      <c r="J379" s="194"/>
      <c r="K379" s="194"/>
      <c r="L379" s="194"/>
      <c r="M379" s="194"/>
      <c r="N379" s="194"/>
      <c r="O379" s="194"/>
    </row>
    <row r="380" spans="3:15" ht="18.600000000000001" customHeight="1">
      <c r="C380" s="194"/>
      <c r="D380" s="194"/>
      <c r="E380" s="194"/>
      <c r="F380" s="194"/>
      <c r="G380" s="194"/>
      <c r="H380" s="194"/>
      <c r="I380" s="194"/>
      <c r="J380" s="194"/>
      <c r="K380" s="194"/>
      <c r="L380" s="194"/>
      <c r="M380" s="194"/>
      <c r="N380" s="194"/>
      <c r="O380" s="194"/>
    </row>
    <row r="381" spans="3:15" ht="18.600000000000001" customHeight="1">
      <c r="C381" s="194"/>
      <c r="D381" s="194"/>
      <c r="E381" s="194"/>
      <c r="F381" s="194"/>
      <c r="G381" s="194"/>
      <c r="H381" s="194"/>
      <c r="I381" s="194"/>
      <c r="J381" s="194"/>
      <c r="K381" s="194"/>
      <c r="L381" s="194"/>
      <c r="M381" s="194"/>
      <c r="N381" s="194"/>
      <c r="O381" s="194"/>
    </row>
    <row r="382" spans="3:15" ht="18.600000000000001" customHeight="1">
      <c r="C382" s="194"/>
      <c r="D382" s="194"/>
      <c r="E382" s="194"/>
      <c r="F382" s="194"/>
      <c r="G382" s="194"/>
      <c r="H382" s="194"/>
      <c r="I382" s="194"/>
      <c r="J382" s="194"/>
      <c r="K382" s="194"/>
      <c r="L382" s="194"/>
      <c r="M382" s="194"/>
      <c r="N382" s="194"/>
      <c r="O382" s="194"/>
    </row>
    <row r="383" spans="3:15" ht="18.600000000000001" customHeight="1">
      <c r="C383" s="194"/>
      <c r="D383" s="194"/>
      <c r="E383" s="194"/>
      <c r="F383" s="194"/>
      <c r="G383" s="194"/>
      <c r="H383" s="194"/>
      <c r="I383" s="194"/>
      <c r="J383" s="194"/>
      <c r="K383" s="194"/>
      <c r="L383" s="194"/>
      <c r="M383" s="194"/>
      <c r="N383" s="194"/>
      <c r="O383" s="194"/>
    </row>
    <row r="384" spans="3:15" ht="18.600000000000001" customHeight="1">
      <c r="C384" s="194"/>
      <c r="D384" s="194"/>
      <c r="E384" s="194"/>
      <c r="F384" s="194"/>
      <c r="G384" s="194"/>
      <c r="H384" s="194"/>
      <c r="I384" s="194"/>
      <c r="J384" s="194"/>
      <c r="K384" s="194"/>
      <c r="L384" s="194"/>
      <c r="M384" s="194"/>
      <c r="N384" s="194"/>
      <c r="O384" s="194"/>
    </row>
    <row r="385" spans="3:15" ht="18.600000000000001" customHeight="1">
      <c r="C385" s="194"/>
      <c r="D385" s="194"/>
      <c r="E385" s="194"/>
      <c r="F385" s="194"/>
      <c r="G385" s="194"/>
      <c r="H385" s="194"/>
      <c r="I385" s="194"/>
      <c r="J385" s="194"/>
      <c r="K385" s="194"/>
      <c r="L385" s="194"/>
      <c r="M385" s="194"/>
      <c r="N385" s="194"/>
      <c r="O385" s="194"/>
    </row>
    <row r="386" spans="3:15" ht="18.600000000000001" customHeight="1">
      <c r="C386" s="194"/>
      <c r="D386" s="194"/>
      <c r="E386" s="194"/>
      <c r="F386" s="194"/>
      <c r="G386" s="194"/>
      <c r="H386" s="194"/>
      <c r="I386" s="194"/>
      <c r="J386" s="194"/>
      <c r="K386" s="194"/>
      <c r="L386" s="194"/>
      <c r="M386" s="194"/>
      <c r="N386" s="194"/>
      <c r="O386" s="194"/>
    </row>
    <row r="387" spans="3:15" ht="18.600000000000001" customHeight="1">
      <c r="C387" s="194"/>
      <c r="D387" s="194"/>
      <c r="E387" s="194"/>
      <c r="F387" s="194"/>
      <c r="G387" s="194"/>
      <c r="H387" s="194"/>
      <c r="I387" s="194"/>
      <c r="J387" s="194"/>
      <c r="K387" s="194"/>
      <c r="L387" s="194"/>
      <c r="M387" s="194"/>
      <c r="N387" s="194"/>
      <c r="O387" s="194"/>
    </row>
    <row r="388" spans="3:15" ht="18.600000000000001" customHeight="1">
      <c r="C388" s="194"/>
      <c r="D388" s="194"/>
      <c r="E388" s="194"/>
      <c r="F388" s="194"/>
      <c r="G388" s="194"/>
      <c r="H388" s="194"/>
      <c r="I388" s="194"/>
      <c r="J388" s="194"/>
      <c r="K388" s="194"/>
      <c r="L388" s="194"/>
      <c r="M388" s="194"/>
      <c r="N388" s="194"/>
      <c r="O388" s="194"/>
    </row>
    <row r="389" spans="3:15" ht="18.600000000000001" customHeight="1">
      <c r="C389" s="194"/>
      <c r="D389" s="194"/>
      <c r="E389" s="194"/>
      <c r="F389" s="194"/>
      <c r="G389" s="194"/>
      <c r="H389" s="194"/>
      <c r="I389" s="194"/>
      <c r="J389" s="194"/>
      <c r="K389" s="194"/>
      <c r="L389" s="194"/>
      <c r="M389" s="194"/>
      <c r="N389" s="194"/>
      <c r="O389" s="194"/>
    </row>
    <row r="390" spans="3:15" ht="18.600000000000001" customHeight="1">
      <c r="C390" s="194"/>
      <c r="D390" s="194"/>
      <c r="E390" s="194"/>
      <c r="F390" s="194"/>
      <c r="G390" s="194"/>
      <c r="H390" s="194"/>
      <c r="I390" s="194"/>
      <c r="J390" s="194"/>
      <c r="K390" s="194"/>
      <c r="L390" s="194"/>
      <c r="M390" s="194"/>
      <c r="N390" s="194"/>
      <c r="O390" s="194"/>
    </row>
    <row r="391" spans="3:15" ht="18.600000000000001" customHeight="1">
      <c r="C391" s="194"/>
      <c r="D391" s="194"/>
      <c r="E391" s="194"/>
      <c r="F391" s="194"/>
      <c r="G391" s="194"/>
      <c r="H391" s="194"/>
      <c r="I391" s="194"/>
      <c r="J391" s="194"/>
      <c r="K391" s="194"/>
      <c r="L391" s="194"/>
      <c r="M391" s="194"/>
      <c r="N391" s="194"/>
      <c r="O391" s="194"/>
    </row>
    <row r="392" spans="3:15" ht="18.600000000000001" customHeight="1">
      <c r="C392" s="194"/>
      <c r="D392" s="194"/>
      <c r="E392" s="194"/>
      <c r="F392" s="194"/>
      <c r="G392" s="194"/>
      <c r="H392" s="194"/>
      <c r="I392" s="194"/>
      <c r="J392" s="194"/>
      <c r="K392" s="194"/>
      <c r="L392" s="194"/>
      <c r="M392" s="194"/>
      <c r="N392" s="194"/>
      <c r="O392" s="194"/>
    </row>
    <row r="393" spans="3:15" ht="18.600000000000001" customHeight="1">
      <c r="C393" s="194"/>
      <c r="D393" s="194"/>
      <c r="E393" s="194"/>
      <c r="F393" s="194"/>
      <c r="G393" s="194"/>
      <c r="H393" s="194"/>
      <c r="I393" s="194"/>
      <c r="J393" s="194"/>
      <c r="K393" s="194"/>
      <c r="L393" s="194"/>
      <c r="M393" s="194"/>
      <c r="N393" s="194"/>
      <c r="O393" s="194"/>
    </row>
    <row r="394" spans="3:15" ht="18.600000000000001" customHeight="1">
      <c r="C394" s="194"/>
      <c r="D394" s="194"/>
      <c r="E394" s="194"/>
      <c r="F394" s="194"/>
      <c r="G394" s="194"/>
      <c r="H394" s="194"/>
      <c r="I394" s="194"/>
      <c r="J394" s="194"/>
      <c r="K394" s="194"/>
      <c r="L394" s="194"/>
      <c r="M394" s="194"/>
      <c r="N394" s="194"/>
      <c r="O394" s="194"/>
    </row>
    <row r="395" spans="3:15" ht="18.600000000000001" customHeight="1">
      <c r="C395" s="194"/>
      <c r="D395" s="194"/>
      <c r="E395" s="194"/>
      <c r="F395" s="194"/>
      <c r="G395" s="194"/>
      <c r="H395" s="194"/>
      <c r="I395" s="194"/>
      <c r="J395" s="194"/>
      <c r="K395" s="194"/>
      <c r="L395" s="194"/>
      <c r="M395" s="194"/>
      <c r="N395" s="194"/>
      <c r="O395" s="194"/>
    </row>
    <row r="396" spans="3:15" ht="18.600000000000001" customHeight="1">
      <c r="C396" s="194"/>
      <c r="D396" s="194"/>
      <c r="E396" s="194"/>
      <c r="F396" s="194"/>
      <c r="G396" s="194"/>
      <c r="H396" s="194"/>
      <c r="I396" s="194"/>
      <c r="J396" s="194"/>
      <c r="K396" s="194"/>
      <c r="L396" s="194"/>
      <c r="M396" s="194"/>
      <c r="N396" s="194"/>
      <c r="O396" s="194"/>
    </row>
    <row r="397" spans="3:15" ht="18.600000000000001" customHeight="1">
      <c r="C397" s="194"/>
      <c r="D397" s="194"/>
      <c r="E397" s="194"/>
      <c r="F397" s="194"/>
      <c r="G397" s="194"/>
      <c r="H397" s="194"/>
      <c r="I397" s="194"/>
      <c r="J397" s="194"/>
      <c r="K397" s="194"/>
      <c r="L397" s="194"/>
      <c r="M397" s="194"/>
      <c r="N397" s="194"/>
      <c r="O397" s="194"/>
    </row>
    <row r="398" spans="3:15" ht="18.600000000000001" customHeight="1">
      <c r="C398" s="194"/>
      <c r="D398" s="194"/>
      <c r="E398" s="194"/>
      <c r="F398" s="194"/>
      <c r="G398" s="194"/>
      <c r="H398" s="194"/>
      <c r="I398" s="194"/>
      <c r="J398" s="194"/>
      <c r="K398" s="194"/>
      <c r="L398" s="194"/>
      <c r="M398" s="194"/>
      <c r="N398" s="194"/>
      <c r="O398" s="194"/>
    </row>
    <row r="399" spans="3:15" ht="18.600000000000001" customHeight="1">
      <c r="C399" s="194"/>
      <c r="D399" s="194"/>
      <c r="E399" s="194"/>
      <c r="F399" s="194"/>
      <c r="G399" s="194"/>
      <c r="H399" s="194"/>
      <c r="I399" s="194"/>
      <c r="J399" s="194"/>
      <c r="K399" s="194"/>
      <c r="L399" s="194"/>
      <c r="M399" s="194"/>
      <c r="N399" s="194"/>
      <c r="O399" s="194"/>
    </row>
    <row r="400" spans="3:15" ht="18.600000000000001" customHeight="1">
      <c r="C400" s="194"/>
      <c r="D400" s="194"/>
      <c r="E400" s="194"/>
      <c r="F400" s="194"/>
      <c r="G400" s="194"/>
      <c r="H400" s="194"/>
      <c r="I400" s="194"/>
      <c r="J400" s="194"/>
      <c r="K400" s="194"/>
      <c r="L400" s="194"/>
      <c r="M400" s="194"/>
      <c r="N400" s="194"/>
      <c r="O400" s="194"/>
    </row>
    <row r="401" spans="3:15" ht="18.600000000000001" customHeight="1">
      <c r="C401" s="194"/>
      <c r="D401" s="194"/>
      <c r="E401" s="194"/>
      <c r="F401" s="194"/>
      <c r="G401" s="194"/>
      <c r="H401" s="194"/>
      <c r="I401" s="194"/>
      <c r="J401" s="194"/>
      <c r="K401" s="194"/>
      <c r="L401" s="194"/>
      <c r="M401" s="194"/>
      <c r="N401" s="194"/>
      <c r="O401" s="194"/>
    </row>
    <row r="402" spans="3:15" ht="18.600000000000001" customHeight="1">
      <c r="C402" s="194"/>
      <c r="D402" s="194"/>
      <c r="E402" s="194"/>
      <c r="F402" s="194"/>
      <c r="G402" s="194"/>
      <c r="H402" s="194"/>
      <c r="I402" s="194"/>
      <c r="J402" s="194"/>
      <c r="K402" s="194"/>
      <c r="L402" s="194"/>
      <c r="M402" s="194"/>
      <c r="N402" s="194"/>
      <c r="O402" s="194"/>
    </row>
    <row r="403" spans="3:15" ht="18.600000000000001" customHeight="1">
      <c r="C403" s="194"/>
      <c r="D403" s="194"/>
      <c r="E403" s="194"/>
      <c r="F403" s="194"/>
      <c r="G403" s="194"/>
      <c r="H403" s="194"/>
      <c r="I403" s="194"/>
      <c r="J403" s="194"/>
      <c r="K403" s="194"/>
      <c r="L403" s="194"/>
      <c r="M403" s="194"/>
      <c r="N403" s="194"/>
      <c r="O403" s="194"/>
    </row>
    <row r="404" spans="3:15" ht="18.600000000000001" customHeight="1">
      <c r="C404" s="194"/>
      <c r="D404" s="194"/>
      <c r="E404" s="194"/>
      <c r="F404" s="194"/>
      <c r="G404" s="194"/>
      <c r="H404" s="194"/>
      <c r="I404" s="194"/>
      <c r="J404" s="194"/>
      <c r="K404" s="194"/>
      <c r="L404" s="194"/>
      <c r="M404" s="194"/>
      <c r="N404" s="194"/>
      <c r="O404" s="194"/>
    </row>
    <row r="405" spans="3:15" ht="18.600000000000001" customHeight="1">
      <c r="C405" s="194"/>
      <c r="D405" s="194"/>
      <c r="E405" s="194"/>
      <c r="F405" s="194"/>
      <c r="G405" s="194"/>
      <c r="H405" s="194"/>
      <c r="I405" s="194"/>
      <c r="J405" s="194"/>
      <c r="K405" s="194"/>
      <c r="L405" s="194"/>
      <c r="M405" s="194"/>
      <c r="N405" s="194"/>
      <c r="O405" s="194"/>
    </row>
    <row r="406" spans="3:15" ht="18.600000000000001" customHeight="1">
      <c r="C406" s="194"/>
      <c r="D406" s="194"/>
      <c r="E406" s="194"/>
      <c r="F406" s="194"/>
      <c r="G406" s="194"/>
      <c r="H406" s="194"/>
      <c r="I406" s="194"/>
      <c r="J406" s="194"/>
      <c r="K406" s="194"/>
      <c r="L406" s="194"/>
      <c r="M406" s="194"/>
      <c r="N406" s="194"/>
      <c r="O406" s="194"/>
    </row>
    <row r="407" spans="3:15" ht="18.600000000000001" customHeight="1">
      <c r="C407" s="194"/>
      <c r="D407" s="194"/>
      <c r="E407" s="194"/>
      <c r="F407" s="194"/>
      <c r="G407" s="194"/>
      <c r="H407" s="194"/>
      <c r="I407" s="194"/>
      <c r="J407" s="194"/>
      <c r="K407" s="194"/>
      <c r="L407" s="194"/>
      <c r="M407" s="194"/>
      <c r="N407" s="194"/>
      <c r="O407" s="194"/>
    </row>
    <row r="408" spans="3:15" ht="18.600000000000001" customHeight="1">
      <c r="C408" s="194"/>
      <c r="D408" s="194"/>
      <c r="E408" s="194"/>
      <c r="F408" s="194"/>
      <c r="G408" s="194"/>
      <c r="H408" s="194"/>
      <c r="I408" s="194"/>
      <c r="J408" s="194"/>
      <c r="K408" s="194"/>
      <c r="L408" s="194"/>
      <c r="M408" s="194"/>
      <c r="N408" s="194"/>
      <c r="O408" s="194"/>
    </row>
    <row r="409" spans="3:15" ht="18.600000000000001" customHeight="1">
      <c r="C409" s="194"/>
      <c r="D409" s="194"/>
      <c r="E409" s="194"/>
      <c r="F409" s="194"/>
      <c r="G409" s="194"/>
      <c r="H409" s="194"/>
      <c r="I409" s="194"/>
      <c r="J409" s="194"/>
      <c r="K409" s="194"/>
      <c r="L409" s="194"/>
      <c r="M409" s="194"/>
      <c r="N409" s="194"/>
      <c r="O409" s="194"/>
    </row>
    <row r="410" spans="3:15" ht="18.600000000000001" customHeight="1">
      <c r="C410" s="194"/>
      <c r="D410" s="194"/>
      <c r="E410" s="194"/>
      <c r="F410" s="194"/>
      <c r="G410" s="194"/>
      <c r="H410" s="194"/>
      <c r="I410" s="194"/>
      <c r="J410" s="194"/>
      <c r="K410" s="194"/>
      <c r="L410" s="194"/>
      <c r="M410" s="194"/>
      <c r="N410" s="194"/>
      <c r="O410" s="194"/>
    </row>
    <row r="411" spans="3:15" ht="18.600000000000001" customHeight="1">
      <c r="C411" s="194"/>
      <c r="D411" s="194"/>
      <c r="E411" s="194"/>
      <c r="F411" s="194"/>
      <c r="G411" s="194"/>
      <c r="H411" s="194"/>
      <c r="I411" s="194"/>
      <c r="J411" s="194"/>
      <c r="K411" s="194"/>
      <c r="L411" s="194"/>
      <c r="M411" s="194"/>
      <c r="N411" s="194"/>
      <c r="O411" s="194"/>
    </row>
    <row r="412" spans="3:15" ht="18.600000000000001" customHeight="1">
      <c r="C412" s="194"/>
      <c r="D412" s="194"/>
      <c r="E412" s="194"/>
      <c r="F412" s="194"/>
      <c r="G412" s="194"/>
      <c r="H412" s="194"/>
      <c r="I412" s="194"/>
      <c r="J412" s="194"/>
      <c r="K412" s="194"/>
      <c r="L412" s="194"/>
      <c r="M412" s="194"/>
      <c r="N412" s="194"/>
      <c r="O412" s="194"/>
    </row>
    <row r="413" spans="3:15" ht="18.600000000000001" customHeight="1">
      <c r="C413" s="194"/>
      <c r="D413" s="194"/>
      <c r="E413" s="194"/>
      <c r="F413" s="194"/>
      <c r="G413" s="194"/>
      <c r="H413" s="194"/>
      <c r="I413" s="194"/>
      <c r="J413" s="194"/>
      <c r="K413" s="194"/>
      <c r="L413" s="194"/>
      <c r="M413" s="194"/>
      <c r="N413" s="194"/>
      <c r="O413" s="194"/>
    </row>
    <row r="414" spans="3:15" ht="18.600000000000001" customHeight="1">
      <c r="C414" s="194"/>
      <c r="D414" s="194"/>
      <c r="E414" s="194"/>
      <c r="F414" s="194"/>
      <c r="G414" s="194"/>
      <c r="H414" s="194"/>
      <c r="I414" s="194"/>
      <c r="J414" s="194"/>
      <c r="K414" s="194"/>
      <c r="L414" s="194"/>
      <c r="M414" s="194"/>
      <c r="N414" s="194"/>
      <c r="O414" s="194"/>
    </row>
    <row r="415" spans="3:15" ht="18.600000000000001" customHeight="1">
      <c r="C415" s="194"/>
      <c r="D415" s="194"/>
      <c r="E415" s="194"/>
      <c r="F415" s="194"/>
      <c r="G415" s="194"/>
      <c r="H415" s="194"/>
      <c r="I415" s="194"/>
      <c r="J415" s="194"/>
      <c r="K415" s="194"/>
      <c r="L415" s="194"/>
      <c r="M415" s="194"/>
      <c r="N415" s="194"/>
      <c r="O415" s="194"/>
    </row>
    <row r="416" spans="3:15" ht="18.600000000000001" customHeight="1">
      <c r="C416" s="194"/>
      <c r="D416" s="194"/>
      <c r="E416" s="194"/>
      <c r="F416" s="194"/>
      <c r="G416" s="194"/>
      <c r="H416" s="194"/>
      <c r="I416" s="194"/>
      <c r="J416" s="194"/>
      <c r="K416" s="194"/>
      <c r="L416" s="194"/>
      <c r="M416" s="194"/>
      <c r="N416" s="194"/>
      <c r="O416" s="194"/>
    </row>
    <row r="417" spans="3:15" ht="18.600000000000001" customHeight="1">
      <c r="C417" s="194"/>
      <c r="D417" s="194"/>
      <c r="E417" s="194"/>
      <c r="F417" s="194"/>
      <c r="G417" s="194"/>
      <c r="H417" s="194"/>
      <c r="I417" s="194"/>
      <c r="J417" s="194"/>
      <c r="K417" s="194"/>
      <c r="L417" s="194"/>
      <c r="M417" s="194"/>
      <c r="N417" s="194"/>
      <c r="O417" s="194"/>
    </row>
    <row r="418" spans="3:15" ht="18.600000000000001" customHeight="1">
      <c r="C418" s="194"/>
      <c r="D418" s="194"/>
      <c r="E418" s="194"/>
      <c r="F418" s="194"/>
      <c r="G418" s="194"/>
      <c r="H418" s="194"/>
      <c r="I418" s="194"/>
      <c r="J418" s="194"/>
      <c r="K418" s="194"/>
      <c r="L418" s="194"/>
      <c r="M418" s="194"/>
      <c r="N418" s="194"/>
      <c r="O418" s="194"/>
    </row>
    <row r="419" spans="3:15" ht="18.600000000000001" customHeight="1">
      <c r="C419" s="194"/>
      <c r="D419" s="194"/>
      <c r="E419" s="194"/>
      <c r="F419" s="194"/>
      <c r="G419" s="194"/>
      <c r="H419" s="194"/>
      <c r="I419" s="194"/>
      <c r="J419" s="194"/>
      <c r="K419" s="194"/>
      <c r="L419" s="194"/>
      <c r="M419" s="194"/>
      <c r="N419" s="194"/>
      <c r="O419" s="194"/>
    </row>
    <row r="420" spans="3:15" ht="41.1" customHeight="1">
      <c r="C420" s="194"/>
      <c r="D420" s="194"/>
      <c r="E420" s="194"/>
      <c r="F420" s="194"/>
      <c r="G420" s="194"/>
      <c r="H420" s="194"/>
      <c r="I420" s="194"/>
      <c r="J420" s="194"/>
      <c r="K420" s="194"/>
      <c r="L420" s="194"/>
      <c r="M420" s="194"/>
      <c r="N420" s="194"/>
      <c r="O420" s="194"/>
    </row>
    <row r="421" spans="3:15" ht="14.45" customHeight="1">
      <c r="C421" s="194"/>
      <c r="D421" s="194"/>
      <c r="E421" s="194"/>
      <c r="F421" s="194"/>
      <c r="G421" s="194"/>
      <c r="H421" s="194"/>
      <c r="I421" s="194"/>
      <c r="J421" s="194"/>
      <c r="K421" s="194"/>
      <c r="L421" s="194"/>
      <c r="M421" s="194"/>
      <c r="N421" s="194"/>
      <c r="O421" s="194"/>
    </row>
    <row r="422" spans="3:15" ht="18.600000000000001" customHeight="1">
      <c r="C422" s="194"/>
      <c r="D422" s="194"/>
      <c r="E422" s="194"/>
      <c r="F422" s="194"/>
      <c r="G422" s="194"/>
      <c r="H422" s="194"/>
      <c r="I422" s="194"/>
      <c r="J422" s="194"/>
      <c r="K422" s="194"/>
      <c r="L422" s="194"/>
      <c r="M422" s="194"/>
      <c r="N422" s="194"/>
      <c r="O422" s="194"/>
    </row>
    <row r="423" spans="3:15" ht="18.600000000000001" customHeight="1">
      <c r="C423" s="194"/>
      <c r="D423" s="194"/>
      <c r="E423" s="194"/>
      <c r="F423" s="194"/>
      <c r="G423" s="194"/>
      <c r="H423" s="194"/>
      <c r="I423" s="194"/>
      <c r="J423" s="194"/>
      <c r="K423" s="194"/>
      <c r="L423" s="194"/>
      <c r="M423" s="194"/>
      <c r="N423" s="194"/>
      <c r="O423" s="194"/>
    </row>
    <row r="424" spans="3:15" ht="18.600000000000001" customHeight="1">
      <c r="C424" s="194"/>
      <c r="D424" s="194"/>
      <c r="E424" s="194"/>
      <c r="F424" s="194"/>
      <c r="G424" s="194"/>
      <c r="H424" s="194"/>
      <c r="I424" s="194"/>
      <c r="J424" s="194"/>
      <c r="K424" s="194"/>
      <c r="L424" s="194"/>
      <c r="M424" s="194"/>
      <c r="N424" s="194"/>
      <c r="O424" s="194"/>
    </row>
    <row r="425" spans="3:15" ht="18.600000000000001" customHeight="1">
      <c r="C425" s="194"/>
      <c r="D425" s="194"/>
      <c r="E425" s="194"/>
      <c r="F425" s="194"/>
      <c r="G425" s="194"/>
      <c r="H425" s="194"/>
      <c r="I425" s="194"/>
      <c r="J425" s="194"/>
      <c r="K425" s="194"/>
      <c r="L425" s="194"/>
      <c r="M425" s="194"/>
      <c r="N425" s="194"/>
      <c r="O425" s="194"/>
    </row>
    <row r="426" spans="3:15" ht="18.600000000000001" customHeight="1">
      <c r="C426" s="194"/>
      <c r="D426" s="194"/>
      <c r="E426" s="194"/>
      <c r="F426" s="194"/>
      <c r="G426" s="194"/>
      <c r="H426" s="194"/>
      <c r="I426" s="194"/>
      <c r="J426" s="194"/>
      <c r="K426" s="194"/>
      <c r="L426" s="194"/>
      <c r="M426" s="194"/>
      <c r="N426" s="194"/>
      <c r="O426" s="194"/>
    </row>
    <row r="427" spans="3:15" ht="18.600000000000001" customHeight="1">
      <c r="C427" s="194"/>
      <c r="D427" s="194"/>
      <c r="E427" s="194"/>
      <c r="F427" s="194"/>
      <c r="G427" s="194"/>
      <c r="H427" s="194"/>
      <c r="I427" s="194"/>
      <c r="J427" s="194"/>
      <c r="K427" s="194"/>
      <c r="L427" s="194"/>
      <c r="M427" s="194"/>
      <c r="N427" s="194"/>
      <c r="O427" s="194"/>
    </row>
    <row r="428" spans="3:15" ht="18.600000000000001" customHeight="1">
      <c r="C428" s="194"/>
      <c r="D428" s="194"/>
      <c r="E428" s="194"/>
      <c r="F428" s="194"/>
      <c r="G428" s="194"/>
      <c r="H428" s="194"/>
      <c r="I428" s="194"/>
      <c r="J428" s="194"/>
      <c r="K428" s="194"/>
      <c r="L428" s="194"/>
      <c r="M428" s="194"/>
      <c r="N428" s="194"/>
      <c r="O428" s="194"/>
    </row>
    <row r="429" spans="3:15" ht="18.600000000000001" customHeight="1">
      <c r="C429" s="194"/>
      <c r="D429" s="194"/>
      <c r="E429" s="194"/>
      <c r="F429" s="194"/>
      <c r="G429" s="194"/>
      <c r="H429" s="194"/>
      <c r="I429" s="194"/>
      <c r="J429" s="194"/>
      <c r="K429" s="194"/>
      <c r="L429" s="194"/>
      <c r="M429" s="194"/>
      <c r="N429" s="194"/>
      <c r="O429" s="194"/>
    </row>
    <row r="430" spans="3:15" ht="18.600000000000001" customHeight="1">
      <c r="C430" s="194"/>
      <c r="D430" s="194"/>
      <c r="E430" s="194"/>
      <c r="F430" s="194"/>
      <c r="G430" s="194"/>
      <c r="H430" s="194"/>
      <c r="I430" s="194"/>
      <c r="J430" s="194"/>
      <c r="K430" s="194"/>
      <c r="L430" s="194"/>
      <c r="M430" s="194"/>
      <c r="N430" s="194"/>
      <c r="O430" s="194"/>
    </row>
    <row r="431" spans="3:15" ht="18.600000000000001" customHeight="1">
      <c r="C431" s="194"/>
      <c r="D431" s="194"/>
      <c r="E431" s="194"/>
      <c r="F431" s="194"/>
      <c r="G431" s="194"/>
      <c r="H431" s="194"/>
      <c r="I431" s="194"/>
      <c r="J431" s="194"/>
      <c r="K431" s="194"/>
      <c r="L431" s="194"/>
      <c r="M431" s="194"/>
      <c r="N431" s="194"/>
      <c r="O431" s="194"/>
    </row>
    <row r="432" spans="3:15" ht="18.600000000000001" customHeight="1">
      <c r="C432" s="194"/>
      <c r="D432" s="194"/>
      <c r="E432" s="194"/>
      <c r="F432" s="194"/>
      <c r="G432" s="194"/>
      <c r="H432" s="194"/>
      <c r="I432" s="194"/>
      <c r="J432" s="194"/>
      <c r="K432" s="194"/>
      <c r="L432" s="194"/>
      <c r="M432" s="194"/>
      <c r="N432" s="194"/>
      <c r="O432" s="194"/>
    </row>
    <row r="433" spans="3:15" ht="18.600000000000001" customHeight="1">
      <c r="C433" s="194"/>
      <c r="D433" s="194"/>
      <c r="E433" s="194"/>
      <c r="F433" s="194"/>
      <c r="G433" s="194"/>
      <c r="H433" s="194"/>
      <c r="I433" s="194"/>
      <c r="J433" s="194"/>
      <c r="K433" s="194"/>
      <c r="L433" s="194"/>
      <c r="M433" s="194"/>
      <c r="N433" s="194"/>
      <c r="O433" s="194"/>
    </row>
    <row r="434" spans="3:15" ht="18.600000000000001" customHeight="1">
      <c r="C434" s="194"/>
      <c r="D434" s="194"/>
      <c r="E434" s="194"/>
      <c r="F434" s="194"/>
      <c r="G434" s="194"/>
      <c r="H434" s="194"/>
      <c r="I434" s="194"/>
      <c r="J434" s="194"/>
      <c r="K434" s="194"/>
      <c r="L434" s="194"/>
      <c r="M434" s="194"/>
      <c r="N434" s="194"/>
      <c r="O434" s="194"/>
    </row>
    <row r="435" spans="3:15" ht="18.600000000000001" customHeight="1">
      <c r="C435" s="194"/>
      <c r="D435" s="194"/>
      <c r="E435" s="194"/>
      <c r="F435" s="194"/>
      <c r="G435" s="194"/>
      <c r="H435" s="194"/>
      <c r="I435" s="194"/>
      <c r="J435" s="194"/>
      <c r="K435" s="194"/>
      <c r="L435" s="194"/>
      <c r="M435" s="194"/>
      <c r="N435" s="194"/>
      <c r="O435" s="194"/>
    </row>
    <row r="436" spans="3:15" ht="18.600000000000001" customHeight="1">
      <c r="C436" s="194"/>
      <c r="D436" s="194"/>
      <c r="E436" s="194"/>
      <c r="F436" s="194"/>
      <c r="G436" s="194"/>
      <c r="H436" s="194"/>
      <c r="I436" s="194"/>
      <c r="J436" s="194"/>
      <c r="K436" s="194"/>
      <c r="L436" s="194"/>
      <c r="M436" s="194"/>
      <c r="N436" s="194"/>
      <c r="O436" s="194"/>
    </row>
    <row r="437" spans="3:15" ht="18.600000000000001" customHeight="1">
      <c r="C437" s="194"/>
      <c r="D437" s="194"/>
      <c r="E437" s="194"/>
      <c r="F437" s="194"/>
      <c r="G437" s="194"/>
      <c r="H437" s="194"/>
      <c r="I437" s="194"/>
      <c r="J437" s="194"/>
      <c r="K437" s="194"/>
      <c r="L437" s="194"/>
      <c r="M437" s="194"/>
      <c r="N437" s="194"/>
      <c r="O437" s="194"/>
    </row>
    <row r="438" spans="3:15" ht="18.600000000000001" customHeight="1">
      <c r="C438" s="194"/>
      <c r="D438" s="194"/>
      <c r="E438" s="194"/>
      <c r="F438" s="194"/>
      <c r="G438" s="194"/>
      <c r="H438" s="194"/>
      <c r="I438" s="194"/>
      <c r="J438" s="194"/>
      <c r="K438" s="194"/>
      <c r="L438" s="194"/>
      <c r="M438" s="194"/>
      <c r="N438" s="194"/>
      <c r="O438" s="194"/>
    </row>
    <row r="439" spans="3:15" ht="18.600000000000001" customHeight="1">
      <c r="C439" s="194"/>
      <c r="D439" s="194"/>
      <c r="E439" s="194"/>
      <c r="F439" s="194"/>
      <c r="G439" s="194"/>
      <c r="H439" s="194"/>
      <c r="I439" s="194"/>
      <c r="J439" s="194"/>
      <c r="K439" s="194"/>
      <c r="L439" s="194"/>
      <c r="M439" s="194"/>
      <c r="N439" s="194"/>
      <c r="O439" s="194"/>
    </row>
    <row r="440" spans="3:15" ht="18.600000000000001" customHeight="1">
      <c r="C440" s="194"/>
      <c r="D440" s="194"/>
      <c r="E440" s="194"/>
      <c r="F440" s="194"/>
      <c r="G440" s="194"/>
      <c r="H440" s="194"/>
      <c r="I440" s="194"/>
      <c r="J440" s="194"/>
      <c r="K440" s="194"/>
      <c r="L440" s="194"/>
      <c r="M440" s="194"/>
      <c r="N440" s="194"/>
      <c r="O440" s="194"/>
    </row>
    <row r="441" spans="3:15" ht="18.600000000000001" customHeight="1">
      <c r="C441" s="194"/>
      <c r="D441" s="194"/>
      <c r="E441" s="194"/>
      <c r="F441" s="194"/>
      <c r="G441" s="194"/>
      <c r="H441" s="194"/>
      <c r="I441" s="194"/>
      <c r="J441" s="194"/>
      <c r="K441" s="194"/>
      <c r="L441" s="194"/>
      <c r="M441" s="194"/>
      <c r="N441" s="194"/>
      <c r="O441" s="194"/>
    </row>
    <row r="442" spans="3:15" ht="18.600000000000001" customHeight="1">
      <c r="C442" s="194"/>
      <c r="D442" s="194"/>
      <c r="E442" s="194"/>
      <c r="F442" s="194"/>
      <c r="G442" s="194"/>
      <c r="H442" s="194"/>
      <c r="I442" s="194"/>
      <c r="J442" s="194"/>
      <c r="K442" s="194"/>
      <c r="L442" s="194"/>
      <c r="M442" s="194"/>
      <c r="N442" s="194"/>
      <c r="O442" s="194"/>
    </row>
    <row r="443" spans="3:15" ht="18.600000000000001" customHeight="1">
      <c r="C443" s="194"/>
      <c r="D443" s="194"/>
      <c r="E443" s="194"/>
      <c r="F443" s="194"/>
      <c r="G443" s="194"/>
      <c r="H443" s="194"/>
      <c r="I443" s="194"/>
      <c r="J443" s="194"/>
      <c r="K443" s="194"/>
      <c r="L443" s="194"/>
      <c r="M443" s="194"/>
      <c r="N443" s="194"/>
      <c r="O443" s="194"/>
    </row>
    <row r="444" spans="3:15" ht="18.600000000000001" customHeight="1">
      <c r="C444" s="194"/>
      <c r="D444" s="194"/>
      <c r="E444" s="194"/>
      <c r="F444" s="194"/>
      <c r="G444" s="194"/>
      <c r="H444" s="194"/>
      <c r="I444" s="194"/>
      <c r="J444" s="194"/>
      <c r="K444" s="194"/>
      <c r="L444" s="194"/>
      <c r="M444" s="194"/>
      <c r="N444" s="194"/>
      <c r="O444" s="194"/>
    </row>
    <row r="445" spans="3:15" ht="18.600000000000001" customHeight="1">
      <c r="C445" s="194"/>
      <c r="D445" s="194"/>
      <c r="E445" s="194"/>
      <c r="F445" s="194"/>
      <c r="G445" s="194"/>
      <c r="H445" s="194"/>
      <c r="I445" s="194"/>
      <c r="J445" s="194"/>
      <c r="K445" s="194"/>
      <c r="L445" s="194"/>
      <c r="M445" s="194"/>
      <c r="N445" s="194"/>
      <c r="O445" s="194"/>
    </row>
    <row r="446" spans="3:15" ht="18.600000000000001" customHeight="1">
      <c r="C446" s="194"/>
      <c r="D446" s="194"/>
      <c r="E446" s="194"/>
      <c r="F446" s="194"/>
      <c r="G446" s="194"/>
      <c r="H446" s="194"/>
      <c r="I446" s="194"/>
      <c r="J446" s="194"/>
      <c r="K446" s="194"/>
      <c r="L446" s="194"/>
      <c r="M446" s="194"/>
      <c r="N446" s="194"/>
      <c r="O446" s="194"/>
    </row>
    <row r="447" spans="3:15" ht="18.600000000000001" customHeight="1">
      <c r="C447" s="194"/>
      <c r="D447" s="194"/>
      <c r="E447" s="194"/>
      <c r="F447" s="194"/>
      <c r="G447" s="194"/>
      <c r="H447" s="194"/>
      <c r="I447" s="194"/>
      <c r="J447" s="194"/>
      <c r="K447" s="194"/>
      <c r="L447" s="194"/>
      <c r="M447" s="194"/>
      <c r="N447" s="194"/>
      <c r="O447" s="194"/>
    </row>
    <row r="448" spans="3:15" ht="18.600000000000001" customHeight="1">
      <c r="C448" s="194"/>
      <c r="D448" s="194"/>
      <c r="E448" s="194"/>
      <c r="F448" s="194"/>
      <c r="G448" s="194"/>
      <c r="H448" s="194"/>
      <c r="I448" s="194"/>
      <c r="J448" s="194"/>
      <c r="K448" s="194"/>
      <c r="L448" s="194"/>
      <c r="M448" s="194"/>
      <c r="N448" s="194"/>
      <c r="O448" s="194"/>
    </row>
    <row r="449" spans="3:15" ht="18.600000000000001" customHeight="1">
      <c r="C449" s="194"/>
      <c r="D449" s="194"/>
      <c r="E449" s="194"/>
      <c r="F449" s="194"/>
      <c r="G449" s="194"/>
      <c r="H449" s="194"/>
      <c r="I449" s="194"/>
      <c r="J449" s="194"/>
      <c r="K449" s="194"/>
      <c r="L449" s="194"/>
      <c r="M449" s="194"/>
      <c r="N449" s="194"/>
      <c r="O449" s="194"/>
    </row>
    <row r="450" spans="3:15" ht="18.600000000000001" customHeight="1">
      <c r="C450" s="194"/>
      <c r="D450" s="194"/>
      <c r="E450" s="194"/>
      <c r="F450" s="194"/>
      <c r="G450" s="194"/>
      <c r="H450" s="194"/>
      <c r="I450" s="194"/>
      <c r="J450" s="194"/>
      <c r="K450" s="194"/>
      <c r="L450" s="194"/>
      <c r="M450" s="194"/>
      <c r="N450" s="194"/>
      <c r="O450" s="194"/>
    </row>
    <row r="451" spans="3:15" ht="18.600000000000001" customHeight="1">
      <c r="C451" s="194"/>
      <c r="D451" s="194"/>
      <c r="E451" s="194"/>
      <c r="F451" s="194"/>
      <c r="G451" s="194"/>
      <c r="H451" s="194"/>
      <c r="I451" s="194"/>
      <c r="J451" s="194"/>
      <c r="K451" s="194"/>
      <c r="L451" s="194"/>
      <c r="M451" s="194"/>
      <c r="N451" s="194"/>
      <c r="O451" s="194"/>
    </row>
    <row r="452" spans="3:15" ht="18.600000000000001" customHeight="1">
      <c r="C452" s="194"/>
      <c r="D452" s="194"/>
      <c r="E452" s="194"/>
      <c r="F452" s="194"/>
      <c r="G452" s="194"/>
      <c r="H452" s="194"/>
      <c r="I452" s="194"/>
      <c r="J452" s="194"/>
      <c r="K452" s="194"/>
      <c r="L452" s="194"/>
      <c r="M452" s="194"/>
      <c r="N452" s="194"/>
      <c r="O452" s="194"/>
    </row>
    <row r="453" spans="3:15" ht="18.600000000000001" customHeight="1">
      <c r="C453" s="194"/>
      <c r="D453" s="194"/>
      <c r="E453" s="194"/>
      <c r="F453" s="194"/>
      <c r="G453" s="194"/>
      <c r="H453" s="194"/>
      <c r="I453" s="194"/>
      <c r="J453" s="194"/>
      <c r="K453" s="194"/>
      <c r="L453" s="194"/>
      <c r="M453" s="194"/>
      <c r="N453" s="194"/>
      <c r="O453" s="194"/>
    </row>
    <row r="454" spans="3:15" ht="18.600000000000001" customHeight="1">
      <c r="C454" s="194"/>
      <c r="D454" s="194"/>
      <c r="E454" s="194"/>
      <c r="F454" s="194"/>
      <c r="G454" s="194"/>
      <c r="H454" s="194"/>
      <c r="I454" s="194"/>
      <c r="J454" s="194"/>
      <c r="K454" s="194"/>
      <c r="L454" s="194"/>
      <c r="M454" s="194"/>
      <c r="N454" s="194"/>
      <c r="O454" s="194"/>
    </row>
    <row r="455" spans="3:15" ht="18.600000000000001" customHeight="1">
      <c r="C455" s="194"/>
      <c r="D455" s="194"/>
      <c r="E455" s="194"/>
      <c r="F455" s="194"/>
      <c r="G455" s="194"/>
      <c r="H455" s="194"/>
      <c r="I455" s="194"/>
      <c r="J455" s="194"/>
      <c r="K455" s="194"/>
      <c r="L455" s="194"/>
      <c r="M455" s="194"/>
      <c r="N455" s="194"/>
      <c r="O455" s="194"/>
    </row>
    <row r="456" spans="3:15" ht="18.600000000000001" customHeight="1">
      <c r="C456" s="194"/>
      <c r="D456" s="194"/>
      <c r="E456" s="194"/>
      <c r="F456" s="194"/>
      <c r="G456" s="194"/>
      <c r="H456" s="194"/>
      <c r="I456" s="194"/>
      <c r="J456" s="194"/>
      <c r="K456" s="194"/>
      <c r="L456" s="194"/>
      <c r="M456" s="194"/>
      <c r="N456" s="194"/>
      <c r="O456" s="194"/>
    </row>
    <row r="457" spans="3:15" ht="18.600000000000001" customHeight="1">
      <c r="C457" s="194"/>
      <c r="D457" s="194"/>
      <c r="E457" s="194"/>
      <c r="F457" s="194"/>
      <c r="G457" s="194"/>
      <c r="H457" s="194"/>
      <c r="I457" s="194"/>
      <c r="J457" s="194"/>
      <c r="K457" s="194"/>
      <c r="L457" s="194"/>
      <c r="M457" s="194"/>
      <c r="N457" s="194"/>
      <c r="O457" s="194"/>
    </row>
    <row r="458" spans="3:15" ht="18.600000000000001" customHeight="1">
      <c r="C458" s="194"/>
      <c r="D458" s="194"/>
      <c r="E458" s="194"/>
      <c r="F458" s="194"/>
      <c r="G458" s="194"/>
      <c r="H458" s="194"/>
      <c r="I458" s="194"/>
      <c r="J458" s="194"/>
      <c r="K458" s="194"/>
      <c r="L458" s="194"/>
      <c r="M458" s="194"/>
      <c r="N458" s="194"/>
      <c r="O458" s="194"/>
    </row>
    <row r="459" spans="3:15" ht="18.600000000000001" customHeight="1">
      <c r="C459" s="194"/>
      <c r="D459" s="194"/>
      <c r="E459" s="194"/>
      <c r="F459" s="194"/>
      <c r="G459" s="194"/>
      <c r="H459" s="194"/>
      <c r="I459" s="194"/>
      <c r="J459" s="194"/>
      <c r="K459" s="194"/>
      <c r="L459" s="194"/>
      <c r="M459" s="194"/>
      <c r="N459" s="194"/>
      <c r="O459" s="194"/>
    </row>
    <row r="460" spans="3:15" ht="18.600000000000001" customHeight="1">
      <c r="C460" s="194"/>
      <c r="D460" s="194"/>
      <c r="E460" s="194"/>
      <c r="F460" s="194"/>
      <c r="G460" s="194"/>
      <c r="H460" s="194"/>
      <c r="I460" s="194"/>
      <c r="J460" s="194"/>
      <c r="K460" s="194"/>
      <c r="L460" s="194"/>
      <c r="M460" s="194"/>
      <c r="N460" s="194"/>
      <c r="O460" s="194"/>
    </row>
    <row r="461" spans="3:15" ht="18.600000000000001" customHeight="1">
      <c r="C461" s="194"/>
      <c r="D461" s="194"/>
      <c r="E461" s="194"/>
      <c r="F461" s="194"/>
      <c r="G461" s="194"/>
      <c r="H461" s="194"/>
      <c r="I461" s="194"/>
      <c r="J461" s="194"/>
      <c r="K461" s="194"/>
      <c r="L461" s="194"/>
      <c r="M461" s="194"/>
      <c r="N461" s="194"/>
      <c r="O461" s="194"/>
    </row>
    <row r="462" spans="3:15" ht="18.600000000000001" customHeight="1">
      <c r="C462" s="194"/>
      <c r="D462" s="194"/>
      <c r="E462" s="194"/>
      <c r="F462" s="194"/>
      <c r="G462" s="194"/>
      <c r="H462" s="194"/>
      <c r="I462" s="194"/>
      <c r="J462" s="194"/>
      <c r="K462" s="194"/>
      <c r="L462" s="194"/>
      <c r="M462" s="194"/>
      <c r="N462" s="194"/>
      <c r="O462" s="194"/>
    </row>
    <row r="463" spans="3:15" ht="18.600000000000001" customHeight="1">
      <c r="C463" s="194"/>
      <c r="D463" s="194"/>
      <c r="E463" s="194"/>
      <c r="F463" s="194"/>
      <c r="G463" s="194"/>
      <c r="H463" s="194"/>
      <c r="I463" s="194"/>
      <c r="J463" s="194"/>
      <c r="K463" s="194"/>
      <c r="L463" s="194"/>
      <c r="M463" s="194"/>
      <c r="N463" s="194"/>
      <c r="O463" s="194"/>
    </row>
    <row r="464" spans="3:15" ht="18.600000000000001" customHeight="1">
      <c r="C464" s="194"/>
      <c r="D464" s="194"/>
      <c r="E464" s="194"/>
      <c r="F464" s="194"/>
      <c r="G464" s="194"/>
      <c r="H464" s="194"/>
      <c r="I464" s="194"/>
      <c r="J464" s="194"/>
      <c r="K464" s="194"/>
      <c r="L464" s="194"/>
      <c r="M464" s="194"/>
      <c r="N464" s="194"/>
      <c r="O464" s="194"/>
    </row>
    <row r="465" spans="3:15" ht="18.600000000000001" customHeight="1">
      <c r="C465" s="194"/>
      <c r="D465" s="194"/>
      <c r="E465" s="194"/>
      <c r="F465" s="194"/>
      <c r="G465" s="194"/>
      <c r="H465" s="194"/>
      <c r="I465" s="194"/>
      <c r="J465" s="194"/>
      <c r="K465" s="194"/>
      <c r="L465" s="194"/>
      <c r="M465" s="194"/>
      <c r="N465" s="194"/>
      <c r="O465" s="194"/>
    </row>
    <row r="466" spans="3:15" ht="18.600000000000001" customHeight="1">
      <c r="C466" s="194"/>
      <c r="D466" s="194"/>
      <c r="E466" s="194"/>
      <c r="F466" s="194"/>
      <c r="G466" s="194"/>
      <c r="H466" s="194"/>
      <c r="I466" s="194"/>
      <c r="J466" s="194"/>
      <c r="K466" s="194"/>
      <c r="L466" s="194"/>
      <c r="M466" s="194"/>
      <c r="N466" s="194"/>
      <c r="O466" s="194"/>
    </row>
    <row r="467" spans="3:15" ht="18.600000000000001" customHeight="1">
      <c r="C467" s="194"/>
      <c r="D467" s="194"/>
      <c r="E467" s="194"/>
      <c r="F467" s="194"/>
      <c r="G467" s="194"/>
      <c r="H467" s="194"/>
      <c r="I467" s="194"/>
      <c r="J467" s="194"/>
      <c r="K467" s="194"/>
      <c r="L467" s="194"/>
      <c r="M467" s="194"/>
      <c r="N467" s="194"/>
      <c r="O467" s="194"/>
    </row>
    <row r="468" spans="3:15" ht="18.600000000000001" customHeight="1">
      <c r="C468" s="194"/>
      <c r="D468" s="194"/>
      <c r="E468" s="194"/>
      <c r="F468" s="194"/>
      <c r="G468" s="194"/>
      <c r="H468" s="194"/>
      <c r="I468" s="194"/>
      <c r="J468" s="194"/>
      <c r="K468" s="194"/>
      <c r="L468" s="194"/>
      <c r="M468" s="194"/>
      <c r="N468" s="194"/>
      <c r="O468" s="194"/>
    </row>
    <row r="469" spans="3:15" ht="18.600000000000001" customHeight="1">
      <c r="C469" s="194"/>
      <c r="D469" s="194"/>
      <c r="E469" s="194"/>
      <c r="F469" s="194"/>
      <c r="G469" s="194"/>
      <c r="H469" s="194"/>
      <c r="I469" s="194"/>
      <c r="J469" s="194"/>
      <c r="K469" s="194"/>
      <c r="L469" s="194"/>
      <c r="M469" s="194"/>
      <c r="N469" s="194"/>
      <c r="O469" s="194"/>
    </row>
    <row r="470" spans="3:15" ht="18.600000000000001" customHeight="1">
      <c r="C470" s="194"/>
      <c r="D470" s="194"/>
      <c r="E470" s="194"/>
      <c r="F470" s="194"/>
      <c r="G470" s="194"/>
      <c r="H470" s="194"/>
      <c r="I470" s="194"/>
      <c r="J470" s="194"/>
      <c r="K470" s="194"/>
      <c r="L470" s="194"/>
      <c r="M470" s="194"/>
      <c r="N470" s="194"/>
      <c r="O470" s="194"/>
    </row>
    <row r="471" spans="3:15" ht="18.600000000000001" customHeight="1">
      <c r="C471" s="194"/>
      <c r="D471" s="194"/>
      <c r="E471" s="194"/>
      <c r="F471" s="194"/>
      <c r="G471" s="194"/>
      <c r="H471" s="194"/>
      <c r="I471" s="194"/>
      <c r="J471" s="194"/>
      <c r="K471" s="194"/>
      <c r="L471" s="194"/>
      <c r="M471" s="194"/>
      <c r="N471" s="194"/>
      <c r="O471" s="194"/>
    </row>
    <row r="472" spans="3:15" ht="18.600000000000001" customHeight="1">
      <c r="C472" s="194"/>
      <c r="D472" s="194"/>
      <c r="E472" s="194"/>
      <c r="F472" s="194"/>
      <c r="G472" s="194"/>
      <c r="H472" s="194"/>
      <c r="I472" s="194"/>
      <c r="J472" s="194"/>
      <c r="K472" s="194"/>
      <c r="L472" s="194"/>
      <c r="M472" s="194"/>
      <c r="N472" s="194"/>
      <c r="O472" s="194"/>
    </row>
    <row r="473" spans="3:15" ht="18.600000000000001" customHeight="1">
      <c r="C473" s="194"/>
      <c r="D473" s="194"/>
      <c r="E473" s="194"/>
      <c r="F473" s="194"/>
      <c r="G473" s="194"/>
      <c r="H473" s="194"/>
      <c r="I473" s="194"/>
      <c r="J473" s="194"/>
      <c r="K473" s="194"/>
      <c r="L473" s="194"/>
      <c r="M473" s="194"/>
      <c r="N473" s="194"/>
      <c r="O473" s="194"/>
    </row>
    <row r="474" spans="3:15" ht="18.600000000000001" customHeight="1">
      <c r="C474" s="194"/>
      <c r="D474" s="194"/>
      <c r="E474" s="194"/>
      <c r="F474" s="194"/>
      <c r="G474" s="194"/>
      <c r="H474" s="194"/>
      <c r="I474" s="194"/>
      <c r="J474" s="194"/>
      <c r="K474" s="194"/>
      <c r="L474" s="194"/>
      <c r="M474" s="194"/>
      <c r="N474" s="194"/>
      <c r="O474" s="194"/>
    </row>
    <row r="475" spans="3:15" ht="18.600000000000001" customHeight="1">
      <c r="C475" s="194"/>
      <c r="D475" s="194"/>
      <c r="E475" s="194"/>
      <c r="F475" s="194"/>
      <c r="G475" s="194"/>
      <c r="H475" s="194"/>
      <c r="I475" s="194"/>
      <c r="J475" s="194"/>
      <c r="K475" s="194"/>
      <c r="L475" s="194"/>
      <c r="M475" s="194"/>
      <c r="N475" s="194"/>
      <c r="O475" s="194"/>
    </row>
    <row r="476" spans="3:15" ht="18.600000000000001" customHeight="1">
      <c r="C476" s="194"/>
      <c r="D476" s="194"/>
      <c r="E476" s="194"/>
      <c r="F476" s="194"/>
      <c r="G476" s="194"/>
      <c r="H476" s="194"/>
      <c r="I476" s="194"/>
      <c r="J476" s="194"/>
      <c r="K476" s="194"/>
      <c r="L476" s="194"/>
      <c r="M476" s="194"/>
      <c r="N476" s="194"/>
      <c r="O476" s="194"/>
    </row>
    <row r="477" spans="3:15" ht="18.600000000000001" customHeight="1">
      <c r="C477" s="194"/>
      <c r="D477" s="194"/>
      <c r="E477" s="194"/>
      <c r="F477" s="194"/>
      <c r="G477" s="194"/>
      <c r="H477" s="194"/>
      <c r="I477" s="194"/>
      <c r="J477" s="194"/>
      <c r="K477" s="194"/>
      <c r="L477" s="194"/>
      <c r="M477" s="194"/>
      <c r="N477" s="194"/>
      <c r="O477" s="194"/>
    </row>
    <row r="478" spans="3:15" ht="18.600000000000001" customHeight="1">
      <c r="C478" s="194"/>
      <c r="D478" s="194"/>
      <c r="E478" s="194"/>
      <c r="F478" s="194"/>
      <c r="G478" s="194"/>
      <c r="H478" s="194"/>
      <c r="I478" s="194"/>
      <c r="J478" s="194"/>
      <c r="K478" s="194"/>
      <c r="L478" s="194"/>
      <c r="M478" s="194"/>
      <c r="N478" s="194"/>
      <c r="O478" s="194"/>
    </row>
    <row r="479" spans="3:15" ht="18.600000000000001" customHeight="1">
      <c r="C479" s="194"/>
      <c r="D479" s="194"/>
      <c r="E479" s="194"/>
      <c r="F479" s="194"/>
      <c r="G479" s="194"/>
      <c r="H479" s="194"/>
      <c r="I479" s="194"/>
      <c r="J479" s="194"/>
      <c r="K479" s="194"/>
      <c r="L479" s="194"/>
      <c r="M479" s="194"/>
      <c r="N479" s="194"/>
      <c r="O479" s="194"/>
    </row>
    <row r="480" spans="3:15" ht="18.600000000000001" customHeight="1">
      <c r="C480" s="194"/>
      <c r="D480" s="194"/>
      <c r="E480" s="194"/>
      <c r="F480" s="194"/>
      <c r="G480" s="194"/>
      <c r="H480" s="194"/>
      <c r="I480" s="194"/>
      <c r="J480" s="194"/>
      <c r="K480" s="194"/>
      <c r="L480" s="194"/>
      <c r="M480" s="194"/>
      <c r="N480" s="194"/>
      <c r="O480" s="194"/>
    </row>
    <row r="481" spans="3:15" ht="18.600000000000001" customHeight="1">
      <c r="C481" s="194"/>
      <c r="D481" s="194"/>
      <c r="E481" s="194"/>
      <c r="F481" s="194"/>
      <c r="G481" s="194"/>
      <c r="H481" s="194"/>
      <c r="I481" s="194"/>
      <c r="J481" s="194"/>
      <c r="K481" s="194"/>
      <c r="L481" s="194"/>
      <c r="M481" s="194"/>
      <c r="N481" s="194"/>
      <c r="O481" s="194"/>
    </row>
    <row r="482" spans="3:15" ht="18.600000000000001" customHeight="1">
      <c r="C482" s="194"/>
      <c r="D482" s="194"/>
      <c r="E482" s="194"/>
      <c r="F482" s="194"/>
      <c r="G482" s="194"/>
      <c r="H482" s="194"/>
      <c r="I482" s="194"/>
      <c r="J482" s="194"/>
      <c r="K482" s="194"/>
      <c r="L482" s="194"/>
      <c r="M482" s="194"/>
      <c r="N482" s="194"/>
      <c r="O482" s="194"/>
    </row>
    <row r="483" spans="3:15" ht="18.600000000000001" customHeight="1">
      <c r="C483" s="194"/>
      <c r="D483" s="194"/>
      <c r="E483" s="194"/>
      <c r="F483" s="194"/>
      <c r="G483" s="194"/>
      <c r="H483" s="194"/>
      <c r="I483" s="194"/>
      <c r="J483" s="194"/>
      <c r="K483" s="194"/>
      <c r="L483" s="194"/>
      <c r="M483" s="194"/>
      <c r="N483" s="194"/>
      <c r="O483" s="194"/>
    </row>
    <row r="484" spans="3:15" ht="18.600000000000001" customHeight="1">
      <c r="C484" s="194"/>
      <c r="D484" s="194"/>
      <c r="E484" s="194"/>
      <c r="F484" s="194"/>
      <c r="G484" s="194"/>
      <c r="H484" s="194"/>
      <c r="I484" s="194"/>
      <c r="J484" s="194"/>
      <c r="K484" s="194"/>
      <c r="L484" s="194"/>
      <c r="M484" s="194"/>
      <c r="N484" s="194"/>
      <c r="O484" s="194"/>
    </row>
    <row r="485" spans="3:15" ht="18.600000000000001" customHeight="1">
      <c r="C485" s="194"/>
      <c r="D485" s="194"/>
      <c r="E485" s="194"/>
      <c r="F485" s="194"/>
      <c r="G485" s="194"/>
      <c r="H485" s="194"/>
      <c r="I485" s="194"/>
      <c r="J485" s="194"/>
      <c r="K485" s="194"/>
      <c r="L485" s="194"/>
      <c r="M485" s="194"/>
      <c r="N485" s="194"/>
      <c r="O485" s="194"/>
    </row>
    <row r="486" spans="3:15" ht="18.600000000000001" customHeight="1">
      <c r="C486" s="194"/>
      <c r="D486" s="194"/>
      <c r="E486" s="194"/>
      <c r="F486" s="194"/>
      <c r="G486" s="194"/>
      <c r="H486" s="194"/>
      <c r="I486" s="194"/>
      <c r="J486" s="194"/>
      <c r="K486" s="194"/>
      <c r="L486" s="194"/>
      <c r="M486" s="194"/>
      <c r="N486" s="194"/>
      <c r="O486" s="194"/>
    </row>
    <row r="487" spans="3:15" ht="18.600000000000001" customHeight="1">
      <c r="C487" s="194"/>
      <c r="D487" s="194"/>
      <c r="E487" s="194"/>
      <c r="F487" s="194"/>
      <c r="G487" s="194"/>
      <c r="H487" s="194"/>
      <c r="I487" s="194"/>
      <c r="J487" s="194"/>
      <c r="K487" s="194"/>
      <c r="L487" s="194"/>
      <c r="M487" s="194"/>
      <c r="N487" s="194"/>
      <c r="O487" s="194"/>
    </row>
    <row r="488" spans="3:15" ht="18.600000000000001" customHeight="1">
      <c r="C488" s="194"/>
      <c r="D488" s="194"/>
      <c r="E488" s="194"/>
      <c r="F488" s="194"/>
      <c r="G488" s="194"/>
      <c r="H488" s="194"/>
      <c r="I488" s="194"/>
      <c r="J488" s="194"/>
      <c r="K488" s="194"/>
      <c r="L488" s="194"/>
      <c r="M488" s="194"/>
      <c r="N488" s="194"/>
      <c r="O488" s="194"/>
    </row>
    <row r="489" spans="3:15" ht="18.600000000000001" customHeight="1">
      <c r="C489" s="194"/>
      <c r="D489" s="194"/>
      <c r="E489" s="194"/>
      <c r="F489" s="194"/>
      <c r="G489" s="194"/>
      <c r="H489" s="194"/>
      <c r="I489" s="194"/>
      <c r="J489" s="194"/>
      <c r="K489" s="194"/>
      <c r="L489" s="194"/>
      <c r="M489" s="194"/>
      <c r="N489" s="194"/>
      <c r="O489" s="194"/>
    </row>
    <row r="490" spans="3:15" ht="18.600000000000001" customHeight="1">
      <c r="C490" s="194"/>
      <c r="D490" s="194"/>
      <c r="E490" s="194"/>
      <c r="F490" s="194"/>
      <c r="G490" s="194"/>
      <c r="H490" s="194"/>
      <c r="I490" s="194"/>
      <c r="J490" s="194"/>
      <c r="K490" s="194"/>
      <c r="L490" s="194"/>
      <c r="M490" s="194"/>
      <c r="N490" s="194"/>
      <c r="O490" s="194"/>
    </row>
    <row r="491" spans="3:15" ht="18.600000000000001" customHeight="1">
      <c r="C491" s="194"/>
      <c r="D491" s="194"/>
      <c r="E491" s="194"/>
      <c r="F491" s="194"/>
      <c r="G491" s="194"/>
      <c r="H491" s="194"/>
      <c r="I491" s="194"/>
      <c r="J491" s="194"/>
      <c r="K491" s="194"/>
      <c r="L491" s="194"/>
      <c r="M491" s="194"/>
      <c r="N491" s="194"/>
      <c r="O491" s="194"/>
    </row>
    <row r="492" spans="3:15" ht="18.600000000000001" customHeight="1">
      <c r="C492" s="194"/>
      <c r="D492" s="194"/>
      <c r="E492" s="194"/>
      <c r="F492" s="194"/>
      <c r="G492" s="194"/>
      <c r="H492" s="194"/>
      <c r="I492" s="194"/>
      <c r="J492" s="194"/>
      <c r="K492" s="194"/>
      <c r="L492" s="194"/>
      <c r="M492" s="194"/>
      <c r="N492" s="194"/>
      <c r="O492" s="194"/>
    </row>
    <row r="493" spans="3:15" ht="18.600000000000001" customHeight="1">
      <c r="C493" s="194"/>
      <c r="D493" s="194"/>
      <c r="E493" s="194"/>
      <c r="F493" s="194"/>
      <c r="G493" s="194"/>
      <c r="H493" s="194"/>
      <c r="I493" s="194"/>
      <c r="J493" s="194"/>
      <c r="K493" s="194"/>
      <c r="L493" s="194"/>
      <c r="M493" s="194"/>
      <c r="N493" s="194"/>
      <c r="O493" s="194"/>
    </row>
    <row r="494" spans="3:15" ht="18.600000000000001" customHeight="1">
      <c r="C494" s="194"/>
      <c r="D494" s="194"/>
      <c r="E494" s="194"/>
      <c r="F494" s="194"/>
      <c r="G494" s="194"/>
      <c r="H494" s="194"/>
      <c r="I494" s="194"/>
      <c r="J494" s="194"/>
      <c r="K494" s="194"/>
      <c r="L494" s="194"/>
      <c r="M494" s="194"/>
      <c r="N494" s="194"/>
      <c r="O494" s="194"/>
    </row>
    <row r="495" spans="3:15" ht="18.600000000000001" customHeight="1">
      <c r="C495" s="194"/>
      <c r="D495" s="194"/>
      <c r="E495" s="194"/>
      <c r="F495" s="194"/>
      <c r="G495" s="194"/>
      <c r="H495" s="194"/>
      <c r="I495" s="194"/>
      <c r="J495" s="194"/>
      <c r="K495" s="194"/>
      <c r="L495" s="194"/>
      <c r="M495" s="194"/>
      <c r="N495" s="194"/>
      <c r="O495" s="194"/>
    </row>
    <row r="496" spans="3:15" ht="18.600000000000001" customHeight="1">
      <c r="C496" s="194"/>
      <c r="D496" s="194"/>
      <c r="E496" s="194"/>
      <c r="F496" s="194"/>
      <c r="G496" s="194"/>
      <c r="H496" s="194"/>
      <c r="I496" s="194"/>
      <c r="J496" s="194"/>
      <c r="K496" s="194"/>
      <c r="L496" s="194"/>
      <c r="M496" s="194"/>
      <c r="N496" s="194"/>
      <c r="O496" s="194"/>
    </row>
    <row r="497" spans="3:15" ht="18.600000000000001" customHeight="1">
      <c r="C497" s="194"/>
      <c r="D497" s="194"/>
      <c r="E497" s="194"/>
      <c r="F497" s="194"/>
      <c r="G497" s="194"/>
      <c r="H497" s="194"/>
      <c r="I497" s="194"/>
      <c r="J497" s="194"/>
      <c r="K497" s="194"/>
      <c r="L497" s="194"/>
      <c r="M497" s="194"/>
      <c r="N497" s="194"/>
      <c r="O497" s="194"/>
    </row>
    <row r="498" spans="3:15" ht="39" customHeight="1">
      <c r="C498" s="194"/>
      <c r="D498" s="194"/>
      <c r="E498" s="194"/>
      <c r="F498" s="194"/>
      <c r="G498" s="194"/>
      <c r="H498" s="194"/>
      <c r="I498" s="194"/>
      <c r="J498" s="194"/>
      <c r="K498" s="194"/>
      <c r="L498" s="194"/>
      <c r="M498" s="194"/>
      <c r="N498" s="194"/>
      <c r="O498" s="194"/>
    </row>
    <row r="499" spans="3:15" ht="18.600000000000001" customHeight="1">
      <c r="C499" s="194"/>
      <c r="D499" s="194"/>
      <c r="E499" s="194"/>
      <c r="F499" s="194"/>
      <c r="G499" s="194"/>
      <c r="H499" s="194"/>
      <c r="I499" s="194"/>
      <c r="J499" s="194"/>
      <c r="K499" s="194"/>
      <c r="L499" s="194"/>
      <c r="M499" s="194"/>
      <c r="N499" s="194"/>
      <c r="O499" s="194"/>
    </row>
    <row r="500" spans="3:15" ht="18.600000000000001" customHeight="1">
      <c r="C500" s="194"/>
      <c r="D500" s="194"/>
      <c r="E500" s="194"/>
      <c r="F500" s="194"/>
      <c r="G500" s="194"/>
      <c r="H500" s="194"/>
      <c r="I500" s="194"/>
      <c r="J500" s="194"/>
      <c r="K500" s="194"/>
      <c r="L500" s="194"/>
      <c r="M500" s="194"/>
      <c r="N500" s="194"/>
      <c r="O500" s="194"/>
    </row>
    <row r="501" spans="3:15" ht="18.600000000000001" customHeight="1">
      <c r="C501" s="194"/>
      <c r="D501" s="194"/>
      <c r="E501" s="194"/>
      <c r="F501" s="194"/>
      <c r="G501" s="194"/>
      <c r="H501" s="194"/>
      <c r="I501" s="194"/>
      <c r="J501" s="194"/>
      <c r="K501" s="194"/>
      <c r="L501" s="194"/>
      <c r="M501" s="194"/>
      <c r="N501" s="194"/>
      <c r="O501" s="194"/>
    </row>
    <row r="502" spans="3:15" ht="18.600000000000001" customHeight="1">
      <c r="C502" s="194"/>
      <c r="D502" s="194"/>
      <c r="E502" s="194"/>
      <c r="F502" s="194"/>
      <c r="G502" s="194"/>
      <c r="H502" s="194"/>
      <c r="I502" s="194"/>
      <c r="J502" s="194"/>
      <c r="K502" s="194"/>
      <c r="L502" s="194"/>
      <c r="M502" s="194"/>
      <c r="N502" s="194"/>
      <c r="O502" s="194"/>
    </row>
    <row r="503" spans="3:15" ht="18.600000000000001" customHeight="1">
      <c r="C503" s="194"/>
      <c r="D503" s="194"/>
      <c r="E503" s="194"/>
      <c r="F503" s="194"/>
      <c r="G503" s="194"/>
      <c r="H503" s="194"/>
      <c r="I503" s="194"/>
      <c r="J503" s="194"/>
      <c r="K503" s="194"/>
      <c r="L503" s="194"/>
      <c r="M503" s="194"/>
      <c r="N503" s="194"/>
      <c r="O503" s="194"/>
    </row>
    <row r="504" spans="3:15" ht="18.600000000000001" customHeight="1">
      <c r="C504" s="194"/>
      <c r="D504" s="194"/>
      <c r="E504" s="194"/>
      <c r="F504" s="194"/>
      <c r="G504" s="194"/>
      <c r="H504" s="194"/>
      <c r="I504" s="194"/>
      <c r="J504" s="194"/>
      <c r="K504" s="194"/>
      <c r="L504" s="194"/>
      <c r="M504" s="194"/>
      <c r="N504" s="194"/>
      <c r="O504" s="194"/>
    </row>
    <row r="505" spans="3:15" ht="18.600000000000001" customHeight="1">
      <c r="C505" s="194"/>
      <c r="D505" s="194"/>
      <c r="E505" s="194"/>
      <c r="F505" s="194"/>
      <c r="G505" s="194"/>
      <c r="H505" s="194"/>
      <c r="I505" s="194"/>
      <c r="J505" s="194"/>
      <c r="K505" s="194"/>
      <c r="L505" s="194"/>
      <c r="M505" s="194"/>
      <c r="N505" s="194"/>
      <c r="O505" s="194"/>
    </row>
    <row r="506" spans="3:15" ht="14.45" customHeight="1">
      <c r="C506" s="194"/>
      <c r="D506" s="194"/>
      <c r="E506" s="194"/>
      <c r="F506" s="194"/>
      <c r="G506" s="194"/>
      <c r="H506" s="194"/>
      <c r="I506" s="194"/>
      <c r="J506" s="194"/>
      <c r="K506" s="194"/>
      <c r="L506" s="194"/>
      <c r="M506" s="194"/>
      <c r="N506" s="194"/>
      <c r="O506" s="194"/>
    </row>
    <row r="507" spans="3:15" ht="14.45" customHeight="1">
      <c r="C507" s="194"/>
      <c r="D507" s="194"/>
      <c r="E507" s="194"/>
      <c r="F507" s="194"/>
      <c r="G507" s="194"/>
      <c r="H507" s="194"/>
      <c r="I507" s="194"/>
      <c r="J507" s="194"/>
      <c r="K507" s="194"/>
      <c r="L507" s="194"/>
      <c r="M507" s="194"/>
      <c r="N507" s="194"/>
      <c r="O507" s="194"/>
    </row>
    <row r="508" spans="3:15" ht="14.45" customHeight="1">
      <c r="C508" s="194"/>
      <c r="D508" s="194"/>
      <c r="E508" s="194"/>
      <c r="F508" s="194"/>
      <c r="G508" s="194"/>
      <c r="H508" s="194"/>
      <c r="I508" s="194"/>
      <c r="J508" s="194"/>
      <c r="K508" s="194"/>
      <c r="L508" s="194"/>
      <c r="M508" s="194"/>
      <c r="N508" s="194"/>
      <c r="O508" s="194"/>
    </row>
    <row r="509" spans="3:15" ht="14.45" customHeight="1">
      <c r="C509" s="194"/>
      <c r="D509" s="194"/>
      <c r="E509" s="194"/>
      <c r="F509" s="194"/>
      <c r="G509" s="194"/>
      <c r="H509" s="194"/>
      <c r="I509" s="194"/>
      <c r="J509" s="194"/>
      <c r="K509" s="194"/>
      <c r="L509" s="194"/>
      <c r="M509" s="194"/>
      <c r="N509" s="194"/>
      <c r="O509" s="194"/>
    </row>
    <row r="510" spans="3:15" ht="18.600000000000001" customHeight="1">
      <c r="C510" s="194"/>
      <c r="D510" s="194"/>
      <c r="E510" s="194"/>
      <c r="F510" s="194"/>
      <c r="G510" s="194"/>
      <c r="H510" s="194"/>
      <c r="I510" s="194"/>
      <c r="J510" s="194"/>
      <c r="K510" s="194"/>
      <c r="L510" s="194"/>
      <c r="M510" s="194"/>
      <c r="N510" s="194"/>
      <c r="O510" s="194"/>
    </row>
    <row r="511" spans="3:15" ht="18.600000000000001" customHeight="1">
      <c r="C511" s="194"/>
      <c r="D511" s="194"/>
      <c r="E511" s="194"/>
      <c r="F511" s="194"/>
      <c r="G511" s="194"/>
      <c r="H511" s="194"/>
      <c r="I511" s="194"/>
      <c r="J511" s="194"/>
      <c r="K511" s="194"/>
      <c r="L511" s="194"/>
      <c r="M511" s="194"/>
      <c r="N511" s="194"/>
      <c r="O511" s="194"/>
    </row>
    <row r="512" spans="3:15" ht="39" customHeight="1">
      <c r="C512" s="194"/>
      <c r="D512" s="194"/>
      <c r="E512" s="194"/>
      <c r="F512" s="194"/>
      <c r="G512" s="194"/>
      <c r="H512" s="194"/>
      <c r="I512" s="194"/>
      <c r="J512" s="194"/>
      <c r="K512" s="194"/>
      <c r="L512" s="194"/>
      <c r="M512" s="194"/>
      <c r="N512" s="194"/>
      <c r="O512" s="194"/>
    </row>
    <row r="513" spans="3:15" ht="18.600000000000001" customHeight="1">
      <c r="C513" s="194"/>
      <c r="D513" s="194"/>
      <c r="E513" s="194"/>
      <c r="F513" s="194"/>
      <c r="G513" s="194"/>
      <c r="H513" s="194"/>
      <c r="I513" s="194"/>
      <c r="J513" s="194"/>
      <c r="K513" s="194"/>
      <c r="L513" s="194"/>
      <c r="M513" s="194"/>
      <c r="N513" s="194"/>
      <c r="O513" s="194"/>
    </row>
    <row r="514" spans="3:15" ht="87" customHeight="1">
      <c r="C514" s="194"/>
      <c r="D514" s="194"/>
      <c r="E514" s="194"/>
      <c r="F514" s="194"/>
      <c r="G514" s="194"/>
      <c r="H514" s="194"/>
      <c r="I514" s="194"/>
      <c r="J514" s="194"/>
      <c r="K514" s="194"/>
      <c r="L514" s="194"/>
      <c r="M514" s="194"/>
      <c r="N514" s="194"/>
      <c r="O514" s="194"/>
    </row>
    <row r="515" spans="3:15" ht="18.600000000000001" customHeight="1">
      <c r="C515" s="194"/>
      <c r="D515" s="194"/>
      <c r="E515" s="194"/>
      <c r="F515" s="194"/>
      <c r="G515" s="194"/>
      <c r="H515" s="194"/>
      <c r="I515" s="194"/>
      <c r="J515" s="194"/>
      <c r="K515" s="194"/>
      <c r="L515" s="194"/>
      <c r="M515" s="194"/>
      <c r="N515" s="194"/>
      <c r="O515" s="194"/>
    </row>
    <row r="516" spans="3:15" ht="41.45" customHeight="1">
      <c r="C516" s="194"/>
      <c r="D516" s="194"/>
      <c r="E516" s="194"/>
      <c r="F516" s="194"/>
      <c r="G516" s="194"/>
      <c r="H516" s="194"/>
      <c r="I516" s="194"/>
      <c r="J516" s="194"/>
      <c r="K516" s="194"/>
      <c r="L516" s="194"/>
      <c r="M516" s="194"/>
      <c r="N516" s="194"/>
      <c r="O516" s="194"/>
    </row>
    <row r="517" spans="3:15" ht="27" customHeight="1">
      <c r="C517" s="194"/>
      <c r="D517" s="194"/>
      <c r="E517" s="194"/>
      <c r="F517" s="194"/>
      <c r="G517" s="194"/>
      <c r="H517" s="194"/>
      <c r="I517" s="194"/>
      <c r="J517" s="194"/>
      <c r="K517" s="194"/>
      <c r="L517" s="194"/>
      <c r="M517" s="194"/>
      <c r="N517" s="194"/>
      <c r="O517" s="194"/>
    </row>
    <row r="518" spans="3:15" ht="14.45" customHeight="1">
      <c r="C518" s="194"/>
      <c r="D518" s="194"/>
      <c r="E518" s="194"/>
      <c r="F518" s="194"/>
      <c r="G518" s="194"/>
      <c r="H518" s="194"/>
      <c r="I518" s="194"/>
      <c r="J518" s="194"/>
      <c r="K518" s="194"/>
      <c r="L518" s="194"/>
      <c r="M518" s="194"/>
      <c r="N518" s="194"/>
      <c r="O518" s="194"/>
    </row>
    <row r="519" spans="3:15" ht="14.45" customHeight="1">
      <c r="C519" s="194"/>
      <c r="D519" s="194"/>
      <c r="E519" s="194"/>
      <c r="F519" s="194"/>
      <c r="G519" s="194"/>
      <c r="H519" s="194"/>
      <c r="I519" s="194"/>
      <c r="J519" s="194"/>
      <c r="K519" s="194"/>
      <c r="L519" s="194"/>
      <c r="M519" s="194"/>
      <c r="N519" s="194"/>
      <c r="O519" s="194"/>
    </row>
    <row r="520" spans="3:15" ht="14.45" customHeight="1">
      <c r="C520" s="194"/>
      <c r="D520" s="194"/>
      <c r="E520" s="194"/>
      <c r="F520" s="194"/>
      <c r="G520" s="194"/>
      <c r="H520" s="194"/>
      <c r="I520" s="194"/>
      <c r="J520" s="194"/>
      <c r="K520" s="194"/>
      <c r="L520" s="194"/>
      <c r="M520" s="194"/>
      <c r="N520" s="194"/>
      <c r="O520" s="194"/>
    </row>
    <row r="521" spans="3:15" ht="54.95" customHeight="1">
      <c r="C521" s="194"/>
      <c r="D521" s="194"/>
      <c r="E521" s="194"/>
      <c r="F521" s="194"/>
      <c r="G521" s="194"/>
      <c r="H521" s="194"/>
      <c r="I521" s="194"/>
      <c r="J521" s="194"/>
      <c r="K521" s="194"/>
      <c r="L521" s="194"/>
      <c r="M521" s="194"/>
      <c r="N521" s="194"/>
      <c r="O521" s="194"/>
    </row>
    <row r="522" spans="3:15" ht="14.45" customHeight="1">
      <c r="C522" s="194"/>
      <c r="D522" s="194"/>
      <c r="E522" s="194"/>
      <c r="F522" s="194"/>
      <c r="G522" s="194"/>
      <c r="H522" s="194"/>
      <c r="I522" s="194"/>
      <c r="J522" s="194"/>
      <c r="K522" s="194"/>
      <c r="L522" s="194"/>
      <c r="M522" s="194"/>
      <c r="N522" s="194"/>
      <c r="O522" s="194"/>
    </row>
    <row r="523" spans="3:15" ht="14.45" customHeight="1">
      <c r="C523" s="194"/>
      <c r="D523" s="194"/>
      <c r="E523" s="194"/>
      <c r="F523" s="194"/>
      <c r="G523" s="194"/>
      <c r="H523" s="194"/>
      <c r="I523" s="194"/>
      <c r="J523" s="194"/>
      <c r="K523" s="194"/>
      <c r="L523" s="194"/>
      <c r="M523" s="194"/>
      <c r="N523" s="194"/>
      <c r="O523" s="194"/>
    </row>
    <row r="524" spans="3:15" ht="14.45" customHeight="1">
      <c r="C524" s="194"/>
      <c r="D524" s="194"/>
      <c r="E524" s="194"/>
      <c r="F524" s="194"/>
      <c r="G524" s="194"/>
      <c r="H524" s="194"/>
      <c r="I524" s="194"/>
      <c r="J524" s="194"/>
      <c r="K524" s="194"/>
      <c r="L524" s="194"/>
      <c r="M524" s="194"/>
      <c r="N524" s="194"/>
      <c r="O524" s="194"/>
    </row>
    <row r="525" spans="3:15" ht="14.45" customHeight="1">
      <c r="C525" s="194"/>
      <c r="D525" s="194"/>
      <c r="E525" s="194"/>
      <c r="F525" s="194"/>
      <c r="G525" s="194"/>
      <c r="H525" s="194"/>
      <c r="I525" s="194"/>
      <c r="J525" s="194"/>
      <c r="K525" s="194"/>
      <c r="L525" s="194"/>
      <c r="M525" s="194"/>
      <c r="N525" s="194"/>
      <c r="O525" s="194"/>
    </row>
    <row r="526" spans="3:15" ht="14.45" customHeight="1">
      <c r="C526" s="194"/>
      <c r="D526" s="194"/>
      <c r="E526" s="194"/>
      <c r="F526" s="194"/>
      <c r="G526" s="194"/>
      <c r="H526" s="194"/>
      <c r="I526" s="194"/>
      <c r="J526" s="194"/>
      <c r="K526" s="194"/>
      <c r="L526" s="194"/>
      <c r="M526" s="194"/>
      <c r="N526" s="194"/>
      <c r="O526" s="194"/>
    </row>
    <row r="527" spans="3:15" ht="14.45" customHeight="1">
      <c r="C527" s="194"/>
      <c r="D527" s="194"/>
      <c r="E527" s="194"/>
      <c r="F527" s="194"/>
      <c r="G527" s="194"/>
      <c r="H527" s="194"/>
      <c r="I527" s="194"/>
      <c r="J527" s="194"/>
      <c r="K527" s="194"/>
      <c r="L527" s="194"/>
      <c r="M527" s="194"/>
      <c r="N527" s="194"/>
      <c r="O527" s="194"/>
    </row>
    <row r="528" spans="3:15" ht="14.45" customHeight="1">
      <c r="C528" s="194"/>
      <c r="D528" s="194"/>
      <c r="E528" s="194"/>
      <c r="F528" s="194"/>
      <c r="G528" s="194"/>
      <c r="H528" s="194"/>
      <c r="I528" s="194"/>
      <c r="J528" s="194"/>
      <c r="K528" s="194"/>
      <c r="L528" s="194"/>
      <c r="M528" s="194"/>
      <c r="N528" s="194"/>
      <c r="O528" s="194"/>
    </row>
    <row r="529" spans="3:15" ht="14.45" customHeight="1">
      <c r="C529" s="194"/>
      <c r="D529" s="194"/>
      <c r="E529" s="194"/>
      <c r="F529" s="194"/>
      <c r="G529" s="194"/>
      <c r="H529" s="194"/>
      <c r="I529" s="194"/>
      <c r="J529" s="194"/>
      <c r="K529" s="194"/>
      <c r="L529" s="194"/>
      <c r="M529" s="194"/>
      <c r="N529" s="194"/>
      <c r="O529" s="194"/>
    </row>
    <row r="530" spans="3:15" ht="14.45" customHeight="1">
      <c r="C530" s="194"/>
      <c r="D530" s="194"/>
      <c r="E530" s="194"/>
      <c r="F530" s="194"/>
      <c r="G530" s="194"/>
      <c r="H530" s="194"/>
      <c r="I530" s="194"/>
      <c r="J530" s="194"/>
      <c r="K530" s="194"/>
      <c r="L530" s="194"/>
      <c r="M530" s="194"/>
      <c r="N530" s="194"/>
      <c r="O530" s="194"/>
    </row>
    <row r="531" spans="3:15" ht="14.45" customHeight="1">
      <c r="C531" s="194"/>
      <c r="D531" s="194"/>
      <c r="E531" s="194"/>
      <c r="F531" s="194"/>
      <c r="G531" s="194"/>
      <c r="H531" s="194"/>
      <c r="I531" s="194"/>
      <c r="J531" s="194"/>
      <c r="K531" s="194"/>
      <c r="L531" s="194"/>
      <c r="M531" s="194"/>
      <c r="N531" s="194"/>
      <c r="O531" s="194"/>
    </row>
    <row r="532" spans="3:15" ht="14.45" customHeight="1">
      <c r="C532" s="194"/>
      <c r="D532" s="194"/>
      <c r="E532" s="194"/>
      <c r="F532" s="194"/>
      <c r="G532" s="194"/>
      <c r="H532" s="194"/>
      <c r="I532" s="194"/>
      <c r="J532" s="194"/>
      <c r="K532" s="194"/>
      <c r="L532" s="194"/>
      <c r="M532" s="194"/>
      <c r="N532" s="194"/>
      <c r="O532" s="194"/>
    </row>
    <row r="533" spans="3:15" ht="14.45" customHeight="1">
      <c r="C533" s="194"/>
      <c r="D533" s="194"/>
      <c r="E533" s="194"/>
      <c r="F533" s="194"/>
      <c r="G533" s="194"/>
      <c r="H533" s="194"/>
      <c r="I533" s="194"/>
      <c r="J533" s="194"/>
      <c r="K533" s="194"/>
      <c r="L533" s="194"/>
      <c r="M533" s="194"/>
      <c r="N533" s="194"/>
      <c r="O533" s="194"/>
    </row>
    <row r="534" spans="3:15" ht="14.45" customHeight="1">
      <c r="C534" s="194"/>
      <c r="D534" s="194"/>
      <c r="E534" s="194"/>
      <c r="F534" s="194"/>
      <c r="G534" s="194"/>
      <c r="H534" s="194"/>
      <c r="I534" s="194"/>
      <c r="J534" s="194"/>
      <c r="K534" s="194"/>
      <c r="L534" s="194"/>
      <c r="M534" s="194"/>
      <c r="N534" s="194"/>
      <c r="O534" s="194"/>
    </row>
    <row r="535" spans="3:15" ht="14.45" customHeight="1">
      <c r="C535" s="194"/>
      <c r="D535" s="194"/>
      <c r="E535" s="194"/>
      <c r="F535" s="194"/>
      <c r="G535" s="194"/>
      <c r="H535" s="194"/>
      <c r="I535" s="194"/>
      <c r="J535" s="194"/>
      <c r="K535" s="194"/>
      <c r="L535" s="194"/>
      <c r="M535" s="194"/>
      <c r="N535" s="194"/>
      <c r="O535" s="194"/>
    </row>
    <row r="536" spans="3:15" ht="14.45" customHeight="1">
      <c r="C536" s="194"/>
      <c r="D536" s="194"/>
      <c r="E536" s="194"/>
      <c r="F536" s="194"/>
      <c r="G536" s="194"/>
      <c r="H536" s="194"/>
      <c r="I536" s="194"/>
      <c r="J536" s="194"/>
      <c r="K536" s="194"/>
      <c r="L536" s="194"/>
      <c r="M536" s="194"/>
      <c r="N536" s="194"/>
      <c r="O536" s="194"/>
    </row>
    <row r="537" spans="3:15" ht="18.600000000000001" customHeight="1">
      <c r="C537" s="194"/>
      <c r="D537" s="194"/>
      <c r="E537" s="194"/>
      <c r="F537" s="194"/>
      <c r="G537" s="194"/>
      <c r="H537" s="194"/>
      <c r="I537" s="194"/>
      <c r="J537" s="194"/>
      <c r="K537" s="194"/>
      <c r="L537" s="194"/>
      <c r="M537" s="194"/>
      <c r="N537" s="194"/>
      <c r="O537" s="194"/>
    </row>
    <row r="538" spans="3:15" ht="37.5" customHeight="1">
      <c r="C538" s="194"/>
      <c r="D538" s="194"/>
      <c r="E538" s="194"/>
      <c r="F538" s="194"/>
      <c r="G538" s="194"/>
      <c r="H538" s="194"/>
      <c r="I538" s="194"/>
      <c r="J538" s="194"/>
      <c r="K538" s="194"/>
      <c r="L538" s="194"/>
      <c r="M538" s="194"/>
      <c r="N538" s="194"/>
      <c r="O538" s="194"/>
    </row>
    <row r="539" spans="3:15" ht="18.600000000000001" customHeight="1">
      <c r="C539" s="194"/>
      <c r="D539" s="194"/>
      <c r="E539" s="194"/>
      <c r="F539" s="194"/>
      <c r="G539" s="194"/>
      <c r="H539" s="194"/>
      <c r="I539" s="194"/>
      <c r="J539" s="194"/>
      <c r="K539" s="194"/>
      <c r="L539" s="194"/>
      <c r="M539" s="194"/>
      <c r="N539" s="194"/>
      <c r="O539" s="194"/>
    </row>
    <row r="540" spans="3:15" ht="18.600000000000001" customHeight="1">
      <c r="C540" s="194"/>
      <c r="D540" s="194"/>
      <c r="E540" s="194"/>
      <c r="F540" s="194"/>
      <c r="G540" s="194"/>
      <c r="H540" s="194"/>
      <c r="I540" s="194"/>
      <c r="J540" s="194"/>
      <c r="K540" s="194"/>
      <c r="L540" s="194"/>
      <c r="M540" s="194"/>
      <c r="N540" s="194"/>
      <c r="O540" s="194"/>
    </row>
    <row r="541" spans="3:15" ht="18.600000000000001" customHeight="1">
      <c r="C541" s="194"/>
      <c r="D541" s="194"/>
      <c r="E541" s="194"/>
      <c r="F541" s="194"/>
      <c r="G541" s="194"/>
      <c r="H541" s="194"/>
      <c r="I541" s="194"/>
      <c r="J541" s="194"/>
      <c r="K541" s="194"/>
      <c r="L541" s="194"/>
      <c r="M541" s="194"/>
      <c r="N541" s="194"/>
      <c r="O541" s="194"/>
    </row>
    <row r="542" spans="3:15" ht="51.6" customHeight="1">
      <c r="C542" s="194"/>
      <c r="D542" s="194"/>
      <c r="E542" s="194"/>
      <c r="F542" s="194"/>
      <c r="G542" s="194"/>
      <c r="H542" s="194"/>
      <c r="I542" s="194"/>
      <c r="J542" s="194"/>
      <c r="K542" s="194"/>
      <c r="L542" s="194"/>
      <c r="M542" s="194"/>
      <c r="N542" s="194"/>
      <c r="O542" s="194"/>
    </row>
    <row r="543" spans="3:15" ht="18.600000000000001" customHeight="1">
      <c r="C543" s="194"/>
      <c r="D543" s="194"/>
      <c r="E543" s="194"/>
      <c r="F543" s="194"/>
      <c r="G543" s="194"/>
      <c r="H543" s="194"/>
      <c r="I543" s="194"/>
      <c r="J543" s="194"/>
      <c r="K543" s="194"/>
      <c r="L543" s="194"/>
      <c r="M543" s="194"/>
      <c r="N543" s="194"/>
      <c r="O543" s="194"/>
    </row>
    <row r="544" spans="3:15" ht="18.600000000000001" customHeight="1">
      <c r="C544" s="194"/>
      <c r="D544" s="194"/>
      <c r="E544" s="194"/>
      <c r="F544" s="194"/>
      <c r="G544" s="194"/>
      <c r="H544" s="194"/>
      <c r="I544" s="194"/>
      <c r="J544" s="194"/>
      <c r="K544" s="194"/>
      <c r="L544" s="194"/>
      <c r="M544" s="194"/>
      <c r="N544" s="194"/>
      <c r="O544" s="194"/>
    </row>
    <row r="545" spans="3:15" ht="18.600000000000001" customHeight="1">
      <c r="C545" s="194"/>
      <c r="D545" s="194"/>
      <c r="E545" s="194"/>
      <c r="F545" s="194"/>
      <c r="G545" s="194"/>
      <c r="H545" s="194"/>
      <c r="I545" s="194"/>
      <c r="J545" s="194"/>
      <c r="K545" s="194"/>
      <c r="L545" s="194"/>
      <c r="M545" s="194"/>
      <c r="N545" s="194"/>
      <c r="O545" s="194"/>
    </row>
    <row r="546" spans="3:15" ht="81" customHeight="1">
      <c r="C546" s="194"/>
      <c r="D546" s="194"/>
      <c r="E546" s="194"/>
      <c r="F546" s="194"/>
      <c r="G546" s="194"/>
      <c r="H546" s="194"/>
      <c r="I546" s="194"/>
      <c r="J546" s="194"/>
      <c r="K546" s="194"/>
      <c r="L546" s="194"/>
      <c r="M546" s="194"/>
      <c r="N546" s="194"/>
      <c r="O546" s="194"/>
    </row>
    <row r="547" spans="3:15" ht="18.600000000000001" customHeight="1">
      <c r="C547" s="194"/>
      <c r="D547" s="194"/>
      <c r="E547" s="194"/>
      <c r="F547" s="194"/>
      <c r="G547" s="194"/>
      <c r="H547" s="194"/>
      <c r="I547" s="194"/>
      <c r="J547" s="194"/>
      <c r="K547" s="194"/>
      <c r="L547" s="194"/>
      <c r="M547" s="194"/>
      <c r="N547" s="194"/>
      <c r="O547" s="194"/>
    </row>
    <row r="548" spans="3:15" ht="18.600000000000001" customHeight="1">
      <c r="C548" s="194"/>
      <c r="D548" s="194"/>
      <c r="E548" s="194"/>
      <c r="F548" s="194"/>
      <c r="G548" s="194"/>
      <c r="H548" s="194"/>
      <c r="I548" s="194"/>
      <c r="J548" s="194"/>
      <c r="K548" s="194"/>
      <c r="L548" s="194"/>
      <c r="M548" s="194"/>
      <c r="N548" s="194"/>
      <c r="O548" s="194"/>
    </row>
    <row r="549" spans="3:15" ht="18.600000000000001" customHeight="1">
      <c r="C549" s="194"/>
      <c r="D549" s="194"/>
      <c r="E549" s="194"/>
      <c r="F549" s="194"/>
      <c r="G549" s="194"/>
      <c r="H549" s="194"/>
      <c r="I549" s="194"/>
      <c r="J549" s="194"/>
      <c r="K549" s="194"/>
      <c r="L549" s="194"/>
      <c r="M549" s="194"/>
      <c r="N549" s="194"/>
      <c r="O549" s="194"/>
    </row>
    <row r="550" spans="3:15" ht="78" customHeight="1">
      <c r="C550" s="194"/>
      <c r="D550" s="194"/>
      <c r="E550" s="194"/>
      <c r="F550" s="194"/>
      <c r="G550" s="194"/>
      <c r="H550" s="194"/>
      <c r="I550" s="194"/>
      <c r="J550" s="194"/>
      <c r="K550" s="194"/>
      <c r="L550" s="194"/>
      <c r="M550" s="194"/>
      <c r="N550" s="194"/>
      <c r="O550" s="194"/>
    </row>
    <row r="551" spans="3:15" ht="18.600000000000001" customHeight="1">
      <c r="C551" s="194"/>
      <c r="D551" s="194"/>
      <c r="E551" s="194"/>
      <c r="F551" s="194"/>
      <c r="G551" s="194"/>
      <c r="H551" s="194"/>
      <c r="I551" s="194"/>
      <c r="J551" s="194"/>
      <c r="K551" s="194"/>
      <c r="L551" s="194"/>
      <c r="M551" s="194"/>
      <c r="N551" s="194"/>
      <c r="O551" s="194"/>
    </row>
    <row r="552" spans="3:15" ht="18.600000000000001" customHeight="1">
      <c r="C552" s="194"/>
      <c r="D552" s="194"/>
      <c r="E552" s="194"/>
      <c r="F552" s="194"/>
      <c r="G552" s="194"/>
      <c r="H552" s="194"/>
      <c r="I552" s="194"/>
      <c r="J552" s="194"/>
      <c r="K552" s="194"/>
      <c r="L552" s="194"/>
      <c r="M552" s="194"/>
      <c r="N552" s="194"/>
      <c r="O552" s="194"/>
    </row>
    <row r="553" spans="3:15" ht="18.600000000000001" customHeight="1">
      <c r="C553" s="194"/>
      <c r="D553" s="194"/>
      <c r="E553" s="194"/>
      <c r="F553" s="194"/>
      <c r="G553" s="194"/>
      <c r="H553" s="194"/>
      <c r="I553" s="194"/>
      <c r="J553" s="194"/>
      <c r="K553" s="194"/>
      <c r="L553" s="194"/>
      <c r="M553" s="194"/>
      <c r="N553" s="194"/>
      <c r="O553" s="194"/>
    </row>
    <row r="554" spans="3:15" ht="38.1" customHeight="1">
      <c r="C554" s="194"/>
      <c r="D554" s="194"/>
      <c r="E554" s="194"/>
      <c r="F554" s="194"/>
      <c r="G554" s="194"/>
      <c r="H554" s="194"/>
      <c r="I554" s="194"/>
      <c r="J554" s="194"/>
      <c r="K554" s="194"/>
      <c r="L554" s="194"/>
      <c r="M554" s="194"/>
      <c r="N554" s="194"/>
      <c r="O554" s="194"/>
    </row>
    <row r="555" spans="3:15" ht="113.45" customHeight="1">
      <c r="C555" s="194"/>
      <c r="D555" s="194"/>
      <c r="E555" s="194"/>
      <c r="F555" s="194"/>
      <c r="G555" s="194"/>
      <c r="H555" s="194"/>
      <c r="I555" s="194"/>
      <c r="J555" s="194"/>
      <c r="K555" s="194"/>
      <c r="L555" s="194"/>
      <c r="M555" s="194"/>
      <c r="N555" s="194"/>
      <c r="O555" s="194"/>
    </row>
    <row r="556" spans="3:15" ht="18.600000000000001" customHeight="1">
      <c r="C556" s="194"/>
      <c r="D556" s="194"/>
      <c r="E556" s="194"/>
      <c r="F556" s="194"/>
      <c r="G556" s="194"/>
      <c r="H556" s="194"/>
      <c r="I556" s="194"/>
      <c r="J556" s="194"/>
      <c r="K556" s="194"/>
      <c r="L556" s="194"/>
      <c r="M556" s="194"/>
      <c r="N556" s="194"/>
      <c r="O556" s="194"/>
    </row>
    <row r="557" spans="3:15" ht="18.600000000000001" customHeight="1">
      <c r="C557" s="194"/>
      <c r="D557" s="194"/>
      <c r="E557" s="194"/>
      <c r="F557" s="194"/>
      <c r="G557" s="194"/>
      <c r="H557" s="194"/>
      <c r="I557" s="194"/>
      <c r="J557" s="194"/>
      <c r="K557" s="194"/>
      <c r="L557" s="194"/>
      <c r="M557" s="194"/>
      <c r="N557" s="194"/>
      <c r="O557" s="194"/>
    </row>
    <row r="558" spans="3:15" ht="18.600000000000001" customHeight="1">
      <c r="C558" s="194"/>
      <c r="D558" s="194"/>
      <c r="E558" s="194"/>
      <c r="F558" s="194"/>
      <c r="G558" s="194"/>
      <c r="H558" s="194"/>
      <c r="I558" s="194"/>
      <c r="J558" s="194"/>
      <c r="K558" s="194"/>
      <c r="L558" s="194"/>
      <c r="M558" s="194"/>
      <c r="N558" s="194"/>
      <c r="O558" s="194"/>
    </row>
    <row r="559" spans="3:15" ht="18.600000000000001" customHeight="1">
      <c r="C559" s="194"/>
      <c r="D559" s="194"/>
      <c r="E559" s="194"/>
      <c r="F559" s="194"/>
      <c r="G559" s="194"/>
      <c r="H559" s="194"/>
      <c r="I559" s="194"/>
      <c r="J559" s="194"/>
      <c r="K559" s="194"/>
      <c r="L559" s="194"/>
      <c r="M559" s="194"/>
      <c r="N559" s="194"/>
      <c r="O559" s="194"/>
    </row>
    <row r="560" spans="3:15" ht="73.5" customHeight="1">
      <c r="C560" s="194"/>
      <c r="D560" s="194"/>
      <c r="E560" s="194"/>
      <c r="F560" s="194"/>
      <c r="G560" s="194"/>
      <c r="H560" s="194"/>
      <c r="I560" s="194"/>
      <c r="J560" s="194"/>
      <c r="K560" s="194"/>
      <c r="L560" s="194"/>
      <c r="M560" s="194"/>
      <c r="N560" s="194"/>
      <c r="O560" s="194"/>
    </row>
    <row r="561" spans="3:15" ht="18.600000000000001" customHeight="1">
      <c r="C561" s="194"/>
      <c r="D561" s="194"/>
      <c r="E561" s="194"/>
      <c r="F561" s="194"/>
      <c r="G561" s="194"/>
      <c r="H561" s="194"/>
      <c r="I561" s="194"/>
      <c r="J561" s="194"/>
      <c r="K561" s="194"/>
      <c r="L561" s="194"/>
      <c r="M561" s="194"/>
      <c r="N561" s="194"/>
      <c r="O561" s="194"/>
    </row>
    <row r="562" spans="3:15" ht="18.600000000000001" customHeight="1">
      <c r="C562" s="194"/>
      <c r="D562" s="194"/>
      <c r="E562" s="194"/>
      <c r="F562" s="194"/>
      <c r="G562" s="194"/>
      <c r="H562" s="194"/>
      <c r="I562" s="194"/>
      <c r="J562" s="194"/>
      <c r="K562" s="194"/>
      <c r="L562" s="194"/>
      <c r="M562" s="194"/>
      <c r="N562" s="194"/>
      <c r="O562" s="194"/>
    </row>
    <row r="563" spans="3:15" ht="18.600000000000001" customHeight="1">
      <c r="C563" s="194"/>
      <c r="D563" s="194"/>
      <c r="E563" s="194"/>
      <c r="F563" s="194"/>
      <c r="G563" s="194"/>
      <c r="H563" s="194"/>
      <c r="I563" s="194"/>
      <c r="J563" s="194"/>
      <c r="K563" s="194"/>
      <c r="L563" s="194"/>
      <c r="M563" s="194"/>
      <c r="N563" s="194"/>
      <c r="O563" s="194"/>
    </row>
    <row r="564" spans="3:15" ht="18.600000000000001" customHeight="1">
      <c r="C564" s="194"/>
      <c r="D564" s="194"/>
      <c r="E564" s="194"/>
      <c r="F564" s="194"/>
      <c r="G564" s="194"/>
      <c r="H564" s="194"/>
      <c r="I564" s="194"/>
      <c r="J564" s="194"/>
      <c r="K564" s="194"/>
      <c r="L564" s="194"/>
      <c r="M564" s="194"/>
      <c r="N564" s="194"/>
      <c r="O564" s="194"/>
    </row>
    <row r="565" spans="3:15" ht="18.600000000000001" customHeight="1">
      <c r="C565" s="194"/>
      <c r="D565" s="194"/>
      <c r="E565" s="194"/>
      <c r="F565" s="194"/>
      <c r="G565" s="194"/>
      <c r="H565" s="194"/>
      <c r="I565" s="194"/>
      <c r="J565" s="194"/>
      <c r="K565" s="194"/>
      <c r="L565" s="194"/>
      <c r="M565" s="194"/>
      <c r="N565" s="194"/>
      <c r="O565" s="194"/>
    </row>
    <row r="566" spans="3:15" ht="18.600000000000001" customHeight="1">
      <c r="C566" s="194"/>
      <c r="D566" s="194"/>
      <c r="E566" s="194"/>
      <c r="F566" s="194"/>
      <c r="G566" s="194"/>
      <c r="H566" s="194"/>
      <c r="I566" s="194"/>
      <c r="J566" s="194"/>
      <c r="K566" s="194"/>
      <c r="L566" s="194"/>
      <c r="M566" s="194"/>
      <c r="N566" s="194"/>
      <c r="O566" s="194"/>
    </row>
    <row r="567" spans="3:15" ht="18.600000000000001" customHeight="1">
      <c r="C567" s="194"/>
      <c r="D567" s="194"/>
      <c r="E567" s="194"/>
      <c r="F567" s="194"/>
      <c r="G567" s="194"/>
      <c r="H567" s="194"/>
      <c r="I567" s="194"/>
      <c r="J567" s="194"/>
      <c r="K567" s="194"/>
      <c r="L567" s="194"/>
      <c r="M567" s="194"/>
      <c r="N567" s="194"/>
      <c r="O567" s="194"/>
    </row>
    <row r="568" spans="3:15" ht="18.600000000000001" customHeight="1">
      <c r="C568" s="194"/>
      <c r="D568" s="194"/>
      <c r="E568" s="194"/>
      <c r="F568" s="194"/>
      <c r="G568" s="194"/>
      <c r="H568" s="194"/>
      <c r="I568" s="194"/>
      <c r="J568" s="194"/>
      <c r="K568" s="194"/>
      <c r="L568" s="194"/>
      <c r="M568" s="194"/>
      <c r="N568" s="194"/>
      <c r="O568" s="194"/>
    </row>
    <row r="569" spans="3:15" ht="18.600000000000001" customHeight="1">
      <c r="C569" s="194"/>
      <c r="D569" s="194"/>
      <c r="E569" s="194"/>
      <c r="F569" s="194"/>
      <c r="G569" s="194"/>
      <c r="H569" s="194"/>
      <c r="I569" s="194"/>
      <c r="J569" s="194"/>
      <c r="K569" s="194"/>
      <c r="L569" s="194"/>
      <c r="M569" s="194"/>
      <c r="N569" s="194"/>
      <c r="O569" s="194"/>
    </row>
    <row r="570" spans="3:15" ht="18.600000000000001" customHeight="1">
      <c r="C570" s="194"/>
      <c r="D570" s="194"/>
      <c r="E570" s="194"/>
      <c r="F570" s="194"/>
      <c r="G570" s="194"/>
      <c r="H570" s="194"/>
      <c r="I570" s="194"/>
      <c r="J570" s="194"/>
      <c r="K570" s="194"/>
      <c r="L570" s="194"/>
      <c r="M570" s="194"/>
      <c r="N570" s="194"/>
      <c r="O570" s="194"/>
    </row>
    <row r="571" spans="3:15" ht="18.600000000000001" customHeight="1">
      <c r="C571" s="194"/>
      <c r="D571" s="194"/>
      <c r="E571" s="194"/>
      <c r="F571" s="194"/>
      <c r="G571" s="194"/>
      <c r="H571" s="194"/>
      <c r="I571" s="194"/>
      <c r="J571" s="194"/>
      <c r="K571" s="194"/>
      <c r="L571" s="194"/>
      <c r="M571" s="194"/>
      <c r="N571" s="194"/>
      <c r="O571" s="194"/>
    </row>
    <row r="572" spans="3:15" ht="18.600000000000001" customHeight="1">
      <c r="C572" s="194"/>
      <c r="D572" s="194"/>
      <c r="E572" s="194"/>
      <c r="F572" s="194"/>
      <c r="G572" s="194"/>
      <c r="H572" s="194"/>
      <c r="I572" s="194"/>
      <c r="J572" s="194"/>
      <c r="K572" s="194"/>
      <c r="L572" s="194"/>
      <c r="M572" s="194"/>
      <c r="N572" s="194"/>
      <c r="O572" s="194"/>
    </row>
    <row r="573" spans="3:15" ht="18.600000000000001" customHeight="1">
      <c r="C573" s="194"/>
      <c r="D573" s="194"/>
      <c r="E573" s="194"/>
      <c r="F573" s="194"/>
      <c r="G573" s="194"/>
      <c r="H573" s="194"/>
      <c r="I573" s="194"/>
      <c r="J573" s="194"/>
      <c r="K573" s="194"/>
      <c r="L573" s="194"/>
      <c r="M573" s="194"/>
      <c r="N573" s="194"/>
      <c r="O573" s="194"/>
    </row>
    <row r="574" spans="3:15" ht="18.600000000000001" customHeight="1">
      <c r="C574" s="194"/>
      <c r="D574" s="194"/>
      <c r="E574" s="194"/>
      <c r="F574" s="194"/>
      <c r="G574" s="194"/>
      <c r="H574" s="194"/>
      <c r="I574" s="194"/>
      <c r="J574" s="194"/>
      <c r="K574" s="194"/>
      <c r="L574" s="194"/>
      <c r="M574" s="194"/>
      <c r="N574" s="194"/>
      <c r="O574" s="194"/>
    </row>
    <row r="575" spans="3:15" ht="18.600000000000001" customHeight="1">
      <c r="C575" s="194"/>
      <c r="D575" s="194"/>
      <c r="E575" s="194"/>
      <c r="F575" s="194"/>
      <c r="G575" s="194"/>
      <c r="H575" s="194"/>
      <c r="I575" s="194"/>
      <c r="J575" s="194"/>
      <c r="K575" s="194"/>
      <c r="L575" s="194"/>
      <c r="M575" s="194"/>
      <c r="N575" s="194"/>
      <c r="O575" s="194"/>
    </row>
    <row r="576" spans="3:15" ht="18.600000000000001" customHeight="1">
      <c r="C576" s="194"/>
      <c r="D576" s="194"/>
      <c r="E576" s="194"/>
      <c r="F576" s="194"/>
      <c r="G576" s="194"/>
      <c r="H576" s="194"/>
      <c r="I576" s="194"/>
      <c r="J576" s="194"/>
      <c r="K576" s="194"/>
      <c r="L576" s="194"/>
      <c r="M576" s="194"/>
      <c r="N576" s="194"/>
      <c r="O576" s="194"/>
    </row>
    <row r="577" spans="3:15" ht="18.600000000000001" customHeight="1">
      <c r="C577" s="194"/>
      <c r="D577" s="194"/>
      <c r="E577" s="194"/>
      <c r="F577" s="194"/>
      <c r="G577" s="194"/>
      <c r="H577" s="194"/>
      <c r="I577" s="194"/>
      <c r="J577" s="194"/>
      <c r="K577" s="194"/>
      <c r="L577" s="194"/>
      <c r="M577" s="194"/>
      <c r="N577" s="194"/>
      <c r="O577" s="194"/>
    </row>
    <row r="578" spans="3:15" ht="18.600000000000001" customHeight="1">
      <c r="C578" s="194"/>
      <c r="D578" s="194"/>
      <c r="E578" s="194"/>
      <c r="F578" s="194"/>
      <c r="G578" s="194"/>
      <c r="H578" s="194"/>
      <c r="I578" s="194"/>
      <c r="J578" s="194"/>
      <c r="K578" s="194"/>
      <c r="L578" s="194"/>
      <c r="M578" s="194"/>
      <c r="N578" s="194"/>
      <c r="O578" s="194"/>
    </row>
    <row r="579" spans="3:15" ht="18.600000000000001" customHeight="1">
      <c r="C579" s="194"/>
      <c r="D579" s="194"/>
      <c r="E579" s="194"/>
      <c r="F579" s="194"/>
      <c r="G579" s="194"/>
      <c r="H579" s="194"/>
      <c r="I579" s="194"/>
      <c r="J579" s="194"/>
      <c r="K579" s="194"/>
      <c r="L579" s="194"/>
      <c r="M579" s="194"/>
      <c r="N579" s="194"/>
      <c r="O579" s="194"/>
    </row>
    <row r="580" spans="3:15" ht="18.600000000000001" customHeight="1">
      <c r="C580" s="194"/>
      <c r="D580" s="194"/>
      <c r="E580" s="194"/>
      <c r="F580" s="194"/>
      <c r="G580" s="194"/>
      <c r="H580" s="194"/>
      <c r="I580" s="194"/>
      <c r="J580" s="194"/>
      <c r="K580" s="194"/>
      <c r="L580" s="194"/>
      <c r="M580" s="194"/>
      <c r="N580" s="194"/>
      <c r="O580" s="194"/>
    </row>
    <row r="581" spans="3:15" ht="18.600000000000001" customHeight="1">
      <c r="C581" s="194"/>
      <c r="D581" s="194"/>
      <c r="E581" s="194"/>
      <c r="F581" s="194"/>
      <c r="G581" s="194"/>
      <c r="H581" s="194"/>
      <c r="I581" s="194"/>
      <c r="J581" s="194"/>
      <c r="K581" s="194"/>
      <c r="L581" s="194"/>
      <c r="M581" s="194"/>
      <c r="N581" s="194"/>
      <c r="O581" s="194"/>
    </row>
    <row r="582" spans="3:15" ht="18.600000000000001" customHeight="1">
      <c r="C582" s="194"/>
      <c r="D582" s="194"/>
      <c r="E582" s="194"/>
      <c r="F582" s="194"/>
      <c r="G582" s="194"/>
      <c r="H582" s="194"/>
      <c r="I582" s="194"/>
      <c r="J582" s="194"/>
      <c r="K582" s="194"/>
      <c r="L582" s="194"/>
      <c r="M582" s="194"/>
      <c r="N582" s="194"/>
      <c r="O582" s="194"/>
    </row>
    <row r="583" spans="3:15" ht="18.600000000000001" customHeight="1">
      <c r="C583" s="194"/>
      <c r="D583" s="194"/>
      <c r="E583" s="194"/>
      <c r="F583" s="194"/>
      <c r="G583" s="194"/>
      <c r="H583" s="194"/>
      <c r="I583" s="194"/>
      <c r="J583" s="194"/>
      <c r="K583" s="194"/>
      <c r="L583" s="194"/>
      <c r="M583" s="194"/>
      <c r="N583" s="194"/>
      <c r="O583" s="194"/>
    </row>
    <row r="584" spans="3:15" ht="18.600000000000001" customHeight="1">
      <c r="C584" s="194"/>
      <c r="D584" s="194"/>
      <c r="E584" s="194"/>
      <c r="F584" s="194"/>
      <c r="G584" s="194"/>
      <c r="H584" s="194"/>
      <c r="I584" s="194"/>
      <c r="J584" s="194"/>
      <c r="K584" s="194"/>
      <c r="L584" s="194"/>
      <c r="M584" s="194"/>
      <c r="N584" s="194"/>
      <c r="O584" s="194"/>
    </row>
    <row r="585" spans="3:15" ht="18.600000000000001" customHeight="1">
      <c r="C585" s="194"/>
      <c r="D585" s="194"/>
      <c r="E585" s="194"/>
      <c r="F585" s="194"/>
      <c r="G585" s="194"/>
      <c r="H585" s="194"/>
      <c r="I585" s="194"/>
      <c r="J585" s="194"/>
      <c r="K585" s="194"/>
      <c r="L585" s="194"/>
      <c r="M585" s="194"/>
      <c r="N585" s="194"/>
      <c r="O585" s="194"/>
    </row>
    <row r="586" spans="3:15" ht="18.600000000000001" customHeight="1">
      <c r="C586" s="194"/>
      <c r="D586" s="194"/>
      <c r="E586" s="194"/>
      <c r="F586" s="194"/>
      <c r="G586" s="194"/>
      <c r="H586" s="194"/>
      <c r="I586" s="194"/>
      <c r="J586" s="194"/>
      <c r="K586" s="194"/>
      <c r="L586" s="194"/>
      <c r="M586" s="194"/>
      <c r="N586" s="194"/>
      <c r="O586" s="194"/>
    </row>
    <row r="587" spans="3:15" ht="18.600000000000001" customHeight="1">
      <c r="C587" s="194"/>
      <c r="D587" s="194"/>
      <c r="E587" s="194"/>
      <c r="F587" s="194"/>
      <c r="G587" s="194"/>
      <c r="H587" s="194"/>
      <c r="I587" s="194"/>
      <c r="J587" s="194"/>
      <c r="K587" s="194"/>
      <c r="L587" s="194"/>
      <c r="M587" s="194"/>
      <c r="N587" s="194"/>
      <c r="O587" s="194"/>
    </row>
    <row r="588" spans="3:15" ht="18.600000000000001" customHeight="1">
      <c r="C588" s="194"/>
      <c r="D588" s="194"/>
      <c r="E588" s="194"/>
      <c r="F588" s="194"/>
      <c r="G588" s="194"/>
      <c r="H588" s="194"/>
      <c r="I588" s="194"/>
      <c r="J588" s="194"/>
      <c r="K588" s="194"/>
      <c r="L588" s="194"/>
      <c r="M588" s="194"/>
      <c r="N588" s="194"/>
      <c r="O588" s="194"/>
    </row>
    <row r="589" spans="3:15" ht="18.600000000000001" customHeight="1">
      <c r="C589" s="194"/>
      <c r="D589" s="194"/>
      <c r="E589" s="194"/>
      <c r="F589" s="194"/>
      <c r="G589" s="194"/>
      <c r="H589" s="194"/>
      <c r="I589" s="194"/>
      <c r="J589" s="194"/>
      <c r="K589" s="194"/>
      <c r="L589" s="194"/>
      <c r="M589" s="194"/>
      <c r="N589" s="194"/>
      <c r="O589" s="194"/>
    </row>
    <row r="590" spans="3:15" ht="18.600000000000001" customHeight="1">
      <c r="C590" s="194"/>
      <c r="D590" s="194"/>
      <c r="E590" s="194"/>
      <c r="F590" s="194"/>
      <c r="G590" s="194"/>
      <c r="H590" s="194"/>
      <c r="I590" s="194"/>
      <c r="J590" s="194"/>
      <c r="K590" s="194"/>
      <c r="L590" s="194"/>
      <c r="M590" s="194"/>
      <c r="N590" s="194"/>
      <c r="O590" s="194"/>
    </row>
    <row r="591" spans="3:15" ht="18.600000000000001" customHeight="1">
      <c r="C591" s="194"/>
      <c r="D591" s="194"/>
      <c r="E591" s="194"/>
      <c r="F591" s="194"/>
      <c r="G591" s="194"/>
      <c r="H591" s="194"/>
      <c r="I591" s="194"/>
      <c r="J591" s="194"/>
      <c r="K591" s="194"/>
      <c r="L591" s="194"/>
      <c r="M591" s="194"/>
      <c r="N591" s="194"/>
      <c r="O591" s="194"/>
    </row>
    <row r="592" spans="3:15" ht="18.600000000000001" customHeight="1">
      <c r="C592" s="194"/>
      <c r="D592" s="194"/>
      <c r="E592" s="194"/>
      <c r="F592" s="194"/>
      <c r="G592" s="194"/>
      <c r="H592" s="194"/>
      <c r="I592" s="194"/>
      <c r="J592" s="194"/>
      <c r="K592" s="194"/>
      <c r="L592" s="194"/>
      <c r="M592" s="194"/>
      <c r="N592" s="194"/>
      <c r="O592" s="194"/>
    </row>
    <row r="593" spans="3:15" ht="18.600000000000001" customHeight="1">
      <c r="C593" s="194"/>
      <c r="D593" s="194"/>
      <c r="E593" s="194"/>
      <c r="F593" s="194"/>
      <c r="G593" s="194"/>
      <c r="H593" s="194"/>
      <c r="I593" s="194"/>
      <c r="J593" s="194"/>
      <c r="K593" s="194"/>
      <c r="L593" s="194"/>
      <c r="M593" s="194"/>
      <c r="N593" s="194"/>
      <c r="O593" s="194"/>
    </row>
    <row r="594" spans="3:15" ht="14.45" customHeight="1">
      <c r="C594" s="194"/>
      <c r="D594" s="194"/>
      <c r="E594" s="194"/>
      <c r="F594" s="194"/>
      <c r="G594" s="194"/>
      <c r="H594" s="194"/>
      <c r="I594" s="194"/>
      <c r="J594" s="194"/>
      <c r="K594" s="194"/>
      <c r="L594" s="194"/>
      <c r="M594" s="194"/>
      <c r="N594" s="194"/>
      <c r="O594" s="194"/>
    </row>
    <row r="595" spans="3:15" ht="14.45" customHeight="1">
      <c r="C595" s="194"/>
      <c r="D595" s="194"/>
      <c r="E595" s="194"/>
      <c r="F595" s="194"/>
      <c r="G595" s="194"/>
      <c r="H595" s="194"/>
      <c r="I595" s="194"/>
      <c r="J595" s="194"/>
      <c r="K595" s="194"/>
      <c r="L595" s="194"/>
      <c r="M595" s="194"/>
      <c r="N595" s="194"/>
      <c r="O595" s="194"/>
    </row>
    <row r="596" spans="3:15" ht="18.600000000000001" customHeight="1">
      <c r="C596" s="194"/>
      <c r="D596" s="194"/>
      <c r="E596" s="194"/>
      <c r="F596" s="194"/>
      <c r="G596" s="194"/>
      <c r="H596" s="194"/>
      <c r="I596" s="194"/>
      <c r="J596" s="194"/>
      <c r="K596" s="194"/>
      <c r="L596" s="194"/>
      <c r="M596" s="194"/>
      <c r="N596" s="194"/>
      <c r="O596" s="194"/>
    </row>
    <row r="597" spans="3:15" ht="18.600000000000001" customHeight="1">
      <c r="C597" s="194"/>
      <c r="D597" s="194"/>
      <c r="E597" s="194"/>
      <c r="F597" s="194"/>
      <c r="G597" s="194"/>
      <c r="H597" s="194"/>
      <c r="I597" s="194"/>
      <c r="J597" s="194"/>
      <c r="K597" s="194"/>
      <c r="L597" s="194"/>
      <c r="M597" s="194"/>
      <c r="N597" s="194"/>
      <c r="O597" s="194"/>
    </row>
    <row r="598" spans="3:15" ht="18.600000000000001" customHeight="1">
      <c r="C598" s="194"/>
      <c r="D598" s="194"/>
      <c r="E598" s="194"/>
      <c r="F598" s="194"/>
      <c r="G598" s="194"/>
      <c r="H598" s="194"/>
      <c r="I598" s="194"/>
      <c r="J598" s="194"/>
      <c r="K598" s="194"/>
      <c r="L598" s="194"/>
      <c r="M598" s="194"/>
      <c r="N598" s="194"/>
      <c r="O598" s="194"/>
    </row>
    <row r="599" spans="3:15" ht="18.600000000000001" customHeight="1">
      <c r="C599" s="194"/>
      <c r="D599" s="194"/>
      <c r="E599" s="194"/>
      <c r="F599" s="194"/>
      <c r="G599" s="194"/>
      <c r="H599" s="194"/>
      <c r="I599" s="194"/>
      <c r="J599" s="194"/>
      <c r="K599" s="194"/>
      <c r="L599" s="194"/>
      <c r="M599" s="194"/>
      <c r="N599" s="194"/>
      <c r="O599" s="194"/>
    </row>
    <row r="600" spans="3:15" ht="14.45" customHeight="1">
      <c r="C600" s="194"/>
      <c r="D600" s="194"/>
      <c r="E600" s="194"/>
      <c r="F600" s="194"/>
      <c r="G600" s="194"/>
      <c r="H600" s="194"/>
      <c r="I600" s="194"/>
      <c r="J600" s="194"/>
      <c r="K600" s="194"/>
      <c r="L600" s="194"/>
      <c r="M600" s="194"/>
      <c r="N600" s="194"/>
      <c r="O600" s="194"/>
    </row>
    <row r="601" spans="3:15" ht="18.600000000000001" customHeight="1">
      <c r="C601" s="194"/>
      <c r="D601" s="194"/>
      <c r="E601" s="194"/>
      <c r="F601" s="194"/>
      <c r="G601" s="194"/>
      <c r="H601" s="194"/>
      <c r="I601" s="194"/>
      <c r="J601" s="194"/>
      <c r="K601" s="194"/>
      <c r="L601" s="194"/>
      <c r="M601" s="194"/>
      <c r="N601" s="194"/>
      <c r="O601" s="194"/>
    </row>
    <row r="602" spans="3:15" ht="14.45" customHeight="1">
      <c r="C602" s="194"/>
      <c r="D602" s="194"/>
      <c r="E602" s="194"/>
      <c r="F602" s="194"/>
      <c r="G602" s="194"/>
      <c r="H602" s="194"/>
      <c r="I602" s="194"/>
      <c r="J602" s="194"/>
      <c r="K602" s="194"/>
      <c r="L602" s="194"/>
      <c r="M602" s="194"/>
      <c r="N602" s="194"/>
      <c r="O602" s="194"/>
    </row>
    <row r="603" spans="3:15" ht="14.45" customHeight="1">
      <c r="C603" s="194"/>
      <c r="D603" s="194"/>
      <c r="E603" s="194"/>
      <c r="F603" s="194"/>
      <c r="G603" s="194"/>
      <c r="H603" s="194"/>
      <c r="I603" s="194"/>
      <c r="J603" s="194"/>
      <c r="K603" s="194"/>
      <c r="L603" s="194"/>
      <c r="M603" s="194"/>
      <c r="N603" s="194"/>
      <c r="O603" s="194"/>
    </row>
    <row r="604" spans="3:15" ht="14.45" customHeight="1">
      <c r="C604" s="194"/>
      <c r="D604" s="194"/>
      <c r="E604" s="194"/>
      <c r="F604" s="194"/>
      <c r="G604" s="194"/>
      <c r="H604" s="194"/>
      <c r="I604" s="194"/>
      <c r="J604" s="194"/>
      <c r="K604" s="194"/>
      <c r="L604" s="194"/>
      <c r="M604" s="194"/>
      <c r="N604" s="194"/>
      <c r="O604" s="194"/>
    </row>
    <row r="605" spans="3:15" ht="18.600000000000001" customHeight="1">
      <c r="C605" s="194"/>
      <c r="D605" s="194"/>
      <c r="E605" s="194"/>
      <c r="F605" s="194"/>
      <c r="G605" s="194"/>
      <c r="H605" s="194"/>
      <c r="I605" s="194"/>
      <c r="J605" s="194"/>
      <c r="K605" s="194"/>
      <c r="L605" s="194"/>
      <c r="M605" s="194"/>
      <c r="N605" s="194"/>
      <c r="O605" s="194"/>
    </row>
    <row r="606" spans="3:15" ht="14.45" customHeight="1">
      <c r="C606" s="194"/>
      <c r="D606" s="194"/>
      <c r="E606" s="194"/>
      <c r="F606" s="194"/>
      <c r="G606" s="194"/>
      <c r="H606" s="194"/>
      <c r="I606" s="194"/>
      <c r="J606" s="194"/>
      <c r="K606" s="194"/>
      <c r="L606" s="194"/>
      <c r="M606" s="194"/>
      <c r="N606" s="194"/>
      <c r="O606" s="194"/>
    </row>
    <row r="607" spans="3:15" ht="18.95" customHeight="1">
      <c r="C607" s="194"/>
      <c r="D607" s="194"/>
      <c r="E607" s="194"/>
      <c r="F607" s="194"/>
      <c r="G607" s="194"/>
      <c r="H607" s="194"/>
      <c r="I607" s="194"/>
      <c r="J607" s="194"/>
      <c r="K607" s="194"/>
      <c r="L607" s="194"/>
      <c r="M607" s="194"/>
      <c r="N607" s="194"/>
      <c r="O607" s="194"/>
    </row>
    <row r="608" spans="3:15" ht="282" customHeight="1">
      <c r="C608" s="194"/>
      <c r="D608" s="194"/>
      <c r="E608" s="194"/>
      <c r="F608" s="194"/>
      <c r="G608" s="194"/>
      <c r="H608" s="194"/>
      <c r="I608" s="194"/>
      <c r="J608" s="194"/>
      <c r="K608" s="194"/>
      <c r="L608" s="194"/>
      <c r="M608" s="194"/>
      <c r="N608" s="194"/>
      <c r="O608" s="194"/>
    </row>
    <row r="609" spans="3:15" ht="14.45" customHeight="1">
      <c r="C609" s="194"/>
      <c r="D609" s="194"/>
      <c r="E609" s="194"/>
      <c r="F609" s="194"/>
      <c r="G609" s="194"/>
      <c r="H609" s="194"/>
      <c r="I609" s="194"/>
      <c r="J609" s="194"/>
      <c r="K609" s="194"/>
      <c r="L609" s="194"/>
      <c r="M609" s="194"/>
      <c r="N609" s="194"/>
      <c r="O609" s="194"/>
    </row>
    <row r="610" spans="3:15" ht="18.600000000000001" customHeight="1">
      <c r="C610" s="194"/>
      <c r="D610" s="194"/>
      <c r="E610" s="194"/>
      <c r="F610" s="194"/>
      <c r="G610" s="194"/>
      <c r="H610" s="194"/>
      <c r="I610" s="194"/>
      <c r="J610" s="194"/>
      <c r="K610" s="194"/>
      <c r="L610" s="194"/>
      <c r="M610" s="194"/>
      <c r="N610" s="194"/>
      <c r="O610" s="194"/>
    </row>
    <row r="611" spans="3:15" ht="18.600000000000001" customHeight="1">
      <c r="C611" s="194"/>
      <c r="D611" s="194"/>
      <c r="E611" s="194"/>
      <c r="F611" s="194"/>
      <c r="G611" s="194"/>
      <c r="H611" s="194"/>
      <c r="I611" s="194"/>
      <c r="J611" s="194"/>
      <c r="K611" s="194"/>
      <c r="L611" s="194"/>
      <c r="M611" s="194"/>
      <c r="N611" s="194"/>
      <c r="O611" s="194"/>
    </row>
    <row r="612" spans="3:15" ht="18.600000000000001" customHeight="1">
      <c r="C612" s="194"/>
      <c r="D612" s="194"/>
      <c r="E612" s="194"/>
      <c r="F612" s="194"/>
      <c r="G612" s="194"/>
      <c r="H612" s="194"/>
      <c r="I612" s="194"/>
      <c r="J612" s="194"/>
      <c r="K612" s="194"/>
      <c r="L612" s="194"/>
      <c r="M612" s="194"/>
      <c r="N612" s="194"/>
      <c r="O612" s="194"/>
    </row>
    <row r="613" spans="3:15" ht="18.600000000000001" customHeight="1">
      <c r="C613" s="194"/>
      <c r="D613" s="194"/>
      <c r="E613" s="194"/>
      <c r="F613" s="194"/>
      <c r="G613" s="194"/>
      <c r="H613" s="194"/>
      <c r="I613" s="194"/>
      <c r="J613" s="194"/>
      <c r="K613" s="194"/>
      <c r="L613" s="194"/>
      <c r="M613" s="194"/>
      <c r="N613" s="194"/>
      <c r="O613" s="194"/>
    </row>
    <row r="614" spans="3:15" ht="36" customHeight="1">
      <c r="C614" s="194"/>
      <c r="D614" s="194"/>
      <c r="E614" s="194"/>
      <c r="F614" s="194"/>
      <c r="G614" s="194"/>
      <c r="H614" s="194"/>
      <c r="I614" s="194"/>
      <c r="J614" s="194"/>
      <c r="K614" s="194"/>
      <c r="L614" s="194"/>
      <c r="M614" s="194"/>
      <c r="N614" s="194"/>
      <c r="O614" s="194"/>
    </row>
    <row r="615" spans="3:15" ht="14.45" customHeight="1">
      <c r="C615" s="194"/>
      <c r="D615" s="194"/>
      <c r="E615" s="194"/>
      <c r="F615" s="194"/>
      <c r="G615" s="194"/>
      <c r="H615" s="194"/>
      <c r="I615" s="194"/>
      <c r="J615" s="194"/>
      <c r="K615" s="194"/>
      <c r="L615" s="194"/>
      <c r="M615" s="194"/>
      <c r="N615" s="194"/>
      <c r="O615" s="194"/>
    </row>
    <row r="616" spans="3:15" ht="14.45" customHeight="1">
      <c r="C616" s="194"/>
      <c r="D616" s="194"/>
      <c r="E616" s="194"/>
      <c r="F616" s="194"/>
      <c r="G616" s="194"/>
      <c r="H616" s="194"/>
      <c r="I616" s="194"/>
      <c r="J616" s="194"/>
      <c r="K616" s="194"/>
      <c r="L616" s="194"/>
      <c r="M616" s="194"/>
      <c r="N616" s="194"/>
      <c r="O616" s="194"/>
    </row>
    <row r="617" spans="3:15" ht="14.45" customHeight="1">
      <c r="C617" s="194"/>
      <c r="D617" s="194"/>
      <c r="E617" s="194"/>
      <c r="F617" s="194"/>
      <c r="G617" s="194"/>
      <c r="H617" s="194"/>
      <c r="I617" s="194"/>
      <c r="J617" s="194"/>
      <c r="K617" s="194"/>
      <c r="L617" s="194"/>
      <c r="M617" s="194"/>
      <c r="N617" s="194"/>
      <c r="O617" s="194"/>
    </row>
    <row r="618" spans="3:15" ht="14.45" customHeight="1">
      <c r="C618" s="194"/>
      <c r="D618" s="194"/>
      <c r="E618" s="194"/>
      <c r="F618" s="194"/>
      <c r="G618" s="194"/>
      <c r="H618" s="194"/>
      <c r="I618" s="194"/>
      <c r="J618" s="194"/>
      <c r="K618" s="194"/>
      <c r="L618" s="194"/>
      <c r="M618" s="194"/>
      <c r="N618" s="194"/>
      <c r="O618" s="194"/>
    </row>
    <row r="619" spans="3:15" ht="18.600000000000001" customHeight="1">
      <c r="C619" s="194"/>
      <c r="D619" s="194"/>
      <c r="E619" s="194"/>
      <c r="F619" s="194"/>
      <c r="G619" s="194"/>
      <c r="H619" s="194"/>
      <c r="I619" s="194"/>
      <c r="J619" s="194"/>
      <c r="K619" s="194"/>
      <c r="L619" s="194"/>
      <c r="M619" s="194"/>
      <c r="N619" s="194"/>
      <c r="O619" s="194"/>
    </row>
    <row r="620" spans="3:15" ht="63.95" customHeight="1">
      <c r="C620" s="194"/>
      <c r="D620" s="194"/>
      <c r="E620" s="194"/>
      <c r="F620" s="194"/>
      <c r="G620" s="194"/>
      <c r="H620" s="194"/>
      <c r="I620" s="194"/>
      <c r="J620" s="194"/>
      <c r="K620" s="194"/>
      <c r="L620" s="194"/>
      <c r="M620" s="194"/>
      <c r="N620" s="194"/>
      <c r="O620" s="194"/>
    </row>
    <row r="621" spans="3:15" ht="18.600000000000001" customHeight="1">
      <c r="C621" s="194"/>
      <c r="D621" s="194"/>
      <c r="E621" s="194"/>
      <c r="F621" s="194"/>
      <c r="G621" s="194"/>
      <c r="H621" s="194"/>
      <c r="I621" s="194"/>
      <c r="J621" s="194"/>
      <c r="K621" s="194"/>
      <c r="L621" s="194"/>
      <c r="M621" s="194"/>
      <c r="N621" s="194"/>
      <c r="O621" s="194"/>
    </row>
    <row r="622" spans="3:15" ht="18.600000000000001" customHeight="1">
      <c r="C622" s="194"/>
      <c r="D622" s="194"/>
      <c r="E622" s="194"/>
      <c r="F622" s="194"/>
      <c r="G622" s="194"/>
      <c r="H622" s="194"/>
      <c r="I622" s="194"/>
      <c r="J622" s="194"/>
      <c r="K622" s="194"/>
      <c r="L622" s="194"/>
      <c r="M622" s="194"/>
      <c r="N622" s="194"/>
      <c r="O622" s="194"/>
    </row>
    <row r="623" spans="3:15" ht="14.45" customHeight="1">
      <c r="C623" s="194"/>
      <c r="D623" s="194"/>
      <c r="E623" s="194"/>
      <c r="F623" s="194"/>
      <c r="G623" s="194"/>
      <c r="H623" s="194"/>
      <c r="I623" s="194"/>
      <c r="J623" s="194"/>
      <c r="K623" s="194"/>
      <c r="L623" s="194"/>
      <c r="M623" s="194"/>
      <c r="N623" s="194"/>
      <c r="O623" s="194"/>
    </row>
    <row r="624" spans="3:15" ht="42.6" customHeight="1">
      <c r="C624" s="194"/>
      <c r="D624" s="194"/>
      <c r="E624" s="194"/>
      <c r="F624" s="194"/>
      <c r="G624" s="194"/>
      <c r="H624" s="194"/>
      <c r="I624" s="194"/>
      <c r="J624" s="194"/>
      <c r="K624" s="194"/>
      <c r="L624" s="194"/>
      <c r="M624" s="194"/>
      <c r="N624" s="194"/>
      <c r="O624" s="194"/>
    </row>
    <row r="625" spans="3:15" ht="14.45" customHeight="1">
      <c r="C625" s="194"/>
      <c r="D625" s="194"/>
      <c r="E625" s="194"/>
      <c r="F625" s="194"/>
      <c r="G625" s="194"/>
      <c r="H625" s="194"/>
      <c r="I625" s="194"/>
      <c r="J625" s="194"/>
      <c r="K625" s="194"/>
      <c r="L625" s="194"/>
      <c r="M625" s="194"/>
      <c r="N625" s="194"/>
      <c r="O625" s="194"/>
    </row>
    <row r="626" spans="3:15" ht="14.45" customHeight="1">
      <c r="C626" s="194"/>
      <c r="D626" s="194"/>
      <c r="E626" s="194"/>
      <c r="F626" s="194"/>
      <c r="G626" s="194"/>
      <c r="H626" s="194"/>
      <c r="I626" s="194"/>
      <c r="J626" s="194"/>
      <c r="K626" s="194"/>
      <c r="L626" s="194"/>
      <c r="M626" s="194"/>
      <c r="N626" s="194"/>
      <c r="O626" s="194"/>
    </row>
    <row r="627" spans="3:15" ht="14.45" customHeight="1">
      <c r="C627" s="194"/>
      <c r="D627" s="194"/>
      <c r="E627" s="194"/>
      <c r="F627" s="194"/>
      <c r="G627" s="194"/>
      <c r="H627" s="194"/>
      <c r="I627" s="194"/>
      <c r="J627" s="194"/>
      <c r="K627" s="194"/>
      <c r="L627" s="194"/>
      <c r="M627" s="194"/>
      <c r="N627" s="194"/>
      <c r="O627" s="194"/>
    </row>
    <row r="628" spans="3:15" ht="14.45" customHeight="1">
      <c r="C628" s="194"/>
      <c r="D628" s="194"/>
      <c r="E628" s="194"/>
      <c r="F628" s="194"/>
      <c r="G628" s="194"/>
      <c r="H628" s="194"/>
      <c r="I628" s="194"/>
      <c r="J628" s="194"/>
      <c r="K628" s="194"/>
      <c r="L628" s="194"/>
      <c r="M628" s="194"/>
      <c r="N628" s="194"/>
      <c r="O628" s="194"/>
    </row>
    <row r="629" spans="3:15" ht="14.45" customHeight="1">
      <c r="C629" s="194"/>
      <c r="D629" s="194"/>
      <c r="E629" s="194"/>
      <c r="F629" s="194"/>
      <c r="G629" s="194"/>
      <c r="H629" s="194"/>
      <c r="I629" s="194"/>
      <c r="J629" s="194"/>
      <c r="K629" s="194"/>
      <c r="L629" s="194"/>
      <c r="M629" s="194"/>
      <c r="N629" s="194"/>
      <c r="O629" s="194"/>
    </row>
    <row r="630" spans="3:15" ht="14.45" customHeight="1">
      <c r="C630" s="194"/>
      <c r="D630" s="194"/>
      <c r="E630" s="194"/>
      <c r="F630" s="194"/>
      <c r="G630" s="194"/>
      <c r="H630" s="194"/>
      <c r="I630" s="194"/>
      <c r="J630" s="194"/>
      <c r="K630" s="194"/>
      <c r="L630" s="194"/>
      <c r="M630" s="194"/>
      <c r="N630" s="194"/>
      <c r="O630" s="194"/>
    </row>
    <row r="631" spans="3:15" ht="14.45" customHeight="1">
      <c r="C631" s="194"/>
      <c r="D631" s="194"/>
      <c r="E631" s="194"/>
      <c r="F631" s="194"/>
      <c r="G631" s="194"/>
      <c r="H631" s="194"/>
      <c r="I631" s="194"/>
      <c r="J631" s="194"/>
      <c r="K631" s="194"/>
      <c r="L631" s="194"/>
      <c r="M631" s="194"/>
      <c r="N631" s="194"/>
      <c r="O631" s="194"/>
    </row>
    <row r="632" spans="3:15" ht="18.600000000000001" customHeight="1">
      <c r="C632" s="194"/>
      <c r="D632" s="194"/>
      <c r="E632" s="194"/>
      <c r="F632" s="194"/>
      <c r="G632" s="194"/>
      <c r="H632" s="194"/>
      <c r="I632" s="194"/>
      <c r="J632" s="194"/>
      <c r="K632" s="194"/>
      <c r="L632" s="194"/>
      <c r="M632" s="194"/>
      <c r="N632" s="194"/>
      <c r="O632" s="194"/>
    </row>
    <row r="633" spans="3:15" ht="14.45" customHeight="1">
      <c r="C633" s="194"/>
      <c r="D633" s="194"/>
      <c r="E633" s="194"/>
      <c r="F633" s="194"/>
      <c r="G633" s="194"/>
      <c r="H633" s="194"/>
      <c r="I633" s="194"/>
      <c r="J633" s="194"/>
      <c r="K633" s="194"/>
      <c r="L633" s="194"/>
      <c r="M633" s="194"/>
      <c r="N633" s="194"/>
      <c r="O633" s="194"/>
    </row>
    <row r="634" spans="3:15" ht="14.45" customHeight="1">
      <c r="C634" s="194"/>
      <c r="D634" s="194"/>
      <c r="E634" s="194"/>
      <c r="F634" s="194"/>
      <c r="G634" s="194"/>
      <c r="H634" s="194"/>
      <c r="I634" s="194"/>
      <c r="J634" s="194"/>
      <c r="K634" s="194"/>
      <c r="L634" s="194"/>
      <c r="M634" s="194"/>
      <c r="N634" s="194"/>
      <c r="O634" s="194"/>
    </row>
    <row r="635" spans="3:15" ht="14.45" customHeight="1">
      <c r="C635" s="194"/>
      <c r="D635" s="194"/>
      <c r="E635" s="194"/>
      <c r="F635" s="194"/>
      <c r="G635" s="194"/>
      <c r="H635" s="194"/>
      <c r="I635" s="194"/>
      <c r="J635" s="194"/>
      <c r="K635" s="194"/>
      <c r="L635" s="194"/>
      <c r="M635" s="194"/>
      <c r="N635" s="194"/>
      <c r="O635" s="194"/>
    </row>
    <row r="636" spans="3:15" ht="14.45" customHeight="1">
      <c r="C636" s="194"/>
      <c r="D636" s="194"/>
      <c r="E636" s="194"/>
      <c r="F636" s="194"/>
      <c r="G636" s="194"/>
      <c r="H636" s="194"/>
      <c r="I636" s="194"/>
      <c r="J636" s="194"/>
      <c r="K636" s="194"/>
      <c r="L636" s="194"/>
      <c r="M636" s="194"/>
      <c r="N636" s="194"/>
      <c r="O636" s="194"/>
    </row>
    <row r="637" spans="3:15" ht="14.45" customHeight="1">
      <c r="C637" s="194"/>
      <c r="D637" s="194"/>
      <c r="E637" s="194"/>
      <c r="F637" s="194"/>
      <c r="G637" s="194"/>
      <c r="H637" s="194"/>
      <c r="I637" s="194"/>
      <c r="J637" s="194"/>
      <c r="K637" s="194"/>
      <c r="L637" s="194"/>
      <c r="M637" s="194"/>
      <c r="N637" s="194"/>
      <c r="O637" s="194"/>
    </row>
    <row r="638" spans="3:15" ht="60.6" customHeight="1">
      <c r="C638" s="194"/>
      <c r="D638" s="194"/>
      <c r="E638" s="194"/>
      <c r="F638" s="194"/>
      <c r="G638" s="194"/>
      <c r="H638" s="194"/>
      <c r="I638" s="194"/>
      <c r="J638" s="194"/>
      <c r="K638" s="194"/>
      <c r="L638" s="194"/>
      <c r="M638" s="194"/>
      <c r="N638" s="194"/>
      <c r="O638" s="194"/>
    </row>
    <row r="639" spans="3:15" ht="14.45" customHeight="1">
      <c r="C639" s="194"/>
      <c r="D639" s="194"/>
      <c r="E639" s="194"/>
      <c r="F639" s="194"/>
      <c r="G639" s="194"/>
      <c r="H639" s="194"/>
      <c r="I639" s="194"/>
      <c r="J639" s="194"/>
      <c r="K639" s="194"/>
      <c r="L639" s="194"/>
      <c r="M639" s="194"/>
      <c r="N639" s="194"/>
      <c r="O639" s="194"/>
    </row>
    <row r="640" spans="3:15" ht="14.45" customHeight="1">
      <c r="C640" s="194"/>
      <c r="D640" s="194"/>
      <c r="E640" s="194"/>
      <c r="F640" s="194"/>
      <c r="G640" s="194"/>
      <c r="H640" s="194"/>
      <c r="I640" s="194"/>
      <c r="J640" s="194"/>
      <c r="K640" s="194"/>
      <c r="L640" s="194"/>
      <c r="M640" s="194"/>
      <c r="N640" s="194"/>
      <c r="O640" s="194"/>
    </row>
    <row r="641" spans="3:15" ht="14.45" customHeight="1">
      <c r="C641" s="194"/>
      <c r="D641" s="194"/>
      <c r="E641" s="194"/>
      <c r="F641" s="194"/>
      <c r="G641" s="194"/>
      <c r="H641" s="194"/>
      <c r="I641" s="194"/>
      <c r="J641" s="194"/>
      <c r="K641" s="194"/>
      <c r="L641" s="194"/>
      <c r="M641" s="194"/>
      <c r="N641" s="194"/>
      <c r="O641" s="194"/>
    </row>
    <row r="642" spans="3:15" ht="14.45" customHeight="1">
      <c r="C642" s="194"/>
      <c r="D642" s="194"/>
      <c r="E642" s="194"/>
      <c r="F642" s="194"/>
      <c r="G642" s="194"/>
      <c r="H642" s="194"/>
      <c r="I642" s="194"/>
      <c r="J642" s="194"/>
      <c r="K642" s="194"/>
      <c r="L642" s="194"/>
      <c r="M642" s="194"/>
      <c r="N642" s="194"/>
      <c r="O642" s="194"/>
    </row>
    <row r="643" spans="3:15" ht="14.45" customHeight="1">
      <c r="C643" s="194"/>
      <c r="D643" s="194"/>
      <c r="E643" s="194"/>
      <c r="F643" s="194"/>
      <c r="G643" s="194"/>
      <c r="H643" s="194"/>
      <c r="I643" s="194"/>
      <c r="J643" s="194"/>
      <c r="K643" s="194"/>
      <c r="L643" s="194"/>
      <c r="M643" s="194"/>
      <c r="N643" s="194"/>
      <c r="O643" s="194"/>
    </row>
    <row r="644" spans="3:15" ht="14.45" customHeight="1">
      <c r="C644" s="194"/>
      <c r="D644" s="194"/>
      <c r="E644" s="194"/>
      <c r="F644" s="194"/>
      <c r="G644" s="194"/>
      <c r="H644" s="194"/>
      <c r="I644" s="194"/>
      <c r="J644" s="194"/>
      <c r="K644" s="194"/>
      <c r="L644" s="194"/>
      <c r="M644" s="194"/>
      <c r="N644" s="194"/>
      <c r="O644" s="194"/>
    </row>
    <row r="645" spans="3:15" ht="41.1" customHeight="1">
      <c r="C645" s="194"/>
      <c r="D645" s="194"/>
      <c r="E645" s="194"/>
      <c r="F645" s="194"/>
      <c r="G645" s="194"/>
      <c r="H645" s="194"/>
      <c r="I645" s="194"/>
      <c r="J645" s="194"/>
      <c r="K645" s="194"/>
      <c r="L645" s="194"/>
      <c r="M645" s="194"/>
      <c r="N645" s="194"/>
      <c r="O645" s="194"/>
    </row>
    <row r="646" spans="3:15" ht="14.45" customHeight="1">
      <c r="C646" s="194"/>
      <c r="D646" s="194"/>
      <c r="E646" s="194"/>
      <c r="F646" s="194"/>
      <c r="G646" s="194"/>
      <c r="H646" s="194"/>
      <c r="I646" s="194"/>
      <c r="J646" s="194"/>
      <c r="K646" s="194"/>
      <c r="L646" s="194"/>
      <c r="M646" s="194"/>
      <c r="N646" s="194"/>
      <c r="O646" s="194"/>
    </row>
    <row r="647" spans="3:15" ht="14.45" customHeight="1">
      <c r="C647" s="194"/>
      <c r="D647" s="194"/>
      <c r="E647" s="194"/>
      <c r="F647" s="194"/>
      <c r="G647" s="194"/>
      <c r="H647" s="194"/>
      <c r="I647" s="194"/>
      <c r="J647" s="194"/>
      <c r="K647" s="194"/>
      <c r="L647" s="194"/>
      <c r="M647" s="194"/>
      <c r="N647" s="194"/>
      <c r="O647" s="194"/>
    </row>
    <row r="648" spans="3:15" ht="14.45" customHeight="1">
      <c r="C648" s="194"/>
      <c r="D648" s="194"/>
      <c r="E648" s="194"/>
      <c r="F648" s="194"/>
      <c r="G648" s="194"/>
      <c r="H648" s="194"/>
      <c r="I648" s="194"/>
      <c r="J648" s="194"/>
      <c r="K648" s="194"/>
      <c r="L648" s="194"/>
      <c r="M648" s="194"/>
      <c r="N648" s="194"/>
      <c r="O648" s="194"/>
    </row>
    <row r="649" spans="3:15" ht="14.45" customHeight="1">
      <c r="C649" s="194"/>
      <c r="D649" s="194"/>
      <c r="E649" s="194"/>
      <c r="F649" s="194"/>
      <c r="G649" s="194"/>
      <c r="H649" s="194"/>
      <c r="I649" s="194"/>
      <c r="J649" s="194"/>
      <c r="K649" s="194"/>
      <c r="L649" s="194"/>
      <c r="M649" s="194"/>
      <c r="N649" s="194"/>
      <c r="O649" s="194"/>
    </row>
    <row r="650" spans="3:15" ht="14.45" customHeight="1">
      <c r="C650" s="194"/>
      <c r="D650" s="194"/>
      <c r="E650" s="194"/>
      <c r="F650" s="194"/>
      <c r="G650" s="194"/>
      <c r="H650" s="194"/>
      <c r="I650" s="194"/>
      <c r="J650" s="194"/>
      <c r="K650" s="194"/>
      <c r="L650" s="194"/>
      <c r="M650" s="194"/>
      <c r="N650" s="194"/>
      <c r="O650" s="194"/>
    </row>
    <row r="651" spans="3:15" ht="42.95" customHeight="1">
      <c r="C651" s="194"/>
      <c r="D651" s="194"/>
      <c r="E651" s="194"/>
      <c r="F651" s="194"/>
      <c r="G651" s="194"/>
      <c r="H651" s="194"/>
      <c r="I651" s="194"/>
      <c r="J651" s="194"/>
      <c r="K651" s="194"/>
      <c r="L651" s="194"/>
      <c r="M651" s="194"/>
      <c r="N651" s="194"/>
      <c r="O651" s="194"/>
    </row>
    <row r="652" spans="3:15" ht="14.45" customHeight="1">
      <c r="C652" s="194"/>
      <c r="D652" s="194"/>
      <c r="E652" s="194"/>
      <c r="F652" s="194"/>
      <c r="G652" s="194"/>
      <c r="H652" s="194"/>
      <c r="I652" s="194"/>
      <c r="J652" s="194"/>
      <c r="K652" s="194"/>
      <c r="L652" s="194"/>
      <c r="M652" s="194"/>
      <c r="N652" s="194"/>
      <c r="O652" s="194"/>
    </row>
    <row r="653" spans="3:15" ht="14.45" customHeight="1">
      <c r="C653" s="194"/>
      <c r="D653" s="194"/>
      <c r="E653" s="194"/>
      <c r="F653" s="194"/>
      <c r="G653" s="194"/>
      <c r="H653" s="194"/>
      <c r="I653" s="194"/>
      <c r="J653" s="194"/>
      <c r="K653" s="194"/>
      <c r="L653" s="194"/>
      <c r="M653" s="194"/>
      <c r="N653" s="194"/>
      <c r="O653" s="194"/>
    </row>
    <row r="654" spans="3:15" ht="14.45" customHeight="1">
      <c r="C654" s="194"/>
      <c r="D654" s="194"/>
      <c r="E654" s="194"/>
      <c r="F654" s="194"/>
      <c r="G654" s="194"/>
      <c r="H654" s="194"/>
      <c r="I654" s="194"/>
      <c r="J654" s="194"/>
      <c r="K654" s="194"/>
      <c r="L654" s="194"/>
      <c r="M654" s="194"/>
      <c r="N654" s="194"/>
      <c r="O654" s="194"/>
    </row>
    <row r="655" spans="3:15" ht="14.45" customHeight="1">
      <c r="C655" s="194"/>
      <c r="D655" s="194"/>
      <c r="E655" s="194"/>
      <c r="F655" s="194"/>
      <c r="G655" s="194"/>
      <c r="H655" s="194"/>
      <c r="I655" s="194"/>
      <c r="J655" s="194"/>
      <c r="K655" s="194"/>
      <c r="L655" s="194"/>
      <c r="M655" s="194"/>
      <c r="N655" s="194"/>
      <c r="O655" s="194"/>
    </row>
    <row r="656" spans="3:15" ht="14.45" customHeight="1">
      <c r="C656" s="194"/>
      <c r="D656" s="194"/>
      <c r="E656" s="194"/>
      <c r="F656" s="194"/>
      <c r="G656" s="194"/>
      <c r="H656" s="194"/>
      <c r="I656" s="194"/>
      <c r="J656" s="194"/>
      <c r="K656" s="194"/>
      <c r="L656" s="194"/>
      <c r="M656" s="194"/>
      <c r="N656" s="194"/>
      <c r="O656" s="194"/>
    </row>
    <row r="657" spans="3:15" ht="14.45" customHeight="1">
      <c r="C657" s="194"/>
      <c r="D657" s="194"/>
      <c r="E657" s="194"/>
      <c r="F657" s="194"/>
      <c r="G657" s="194"/>
      <c r="H657" s="194"/>
      <c r="I657" s="194"/>
      <c r="J657" s="194"/>
      <c r="K657" s="194"/>
      <c r="L657" s="194"/>
      <c r="M657" s="194"/>
      <c r="N657" s="194"/>
      <c r="O657" s="194"/>
    </row>
    <row r="658" spans="3:15" ht="27" customHeight="1">
      <c r="C658" s="194"/>
      <c r="D658" s="194"/>
      <c r="E658" s="194"/>
      <c r="F658" s="194"/>
      <c r="G658" s="194"/>
      <c r="H658" s="194"/>
      <c r="I658" s="194"/>
      <c r="J658" s="194"/>
      <c r="K658" s="194"/>
      <c r="L658" s="194"/>
      <c r="M658" s="194"/>
      <c r="N658" s="194"/>
      <c r="O658" s="194"/>
    </row>
    <row r="659" spans="3:15" ht="14.45" customHeight="1">
      <c r="C659" s="194"/>
      <c r="D659" s="194"/>
      <c r="E659" s="194"/>
      <c r="F659" s="194"/>
      <c r="G659" s="194"/>
      <c r="H659" s="194"/>
      <c r="I659" s="194"/>
      <c r="J659" s="194"/>
      <c r="K659" s="194"/>
      <c r="L659" s="194"/>
      <c r="M659" s="194"/>
      <c r="N659" s="194"/>
      <c r="O659" s="194"/>
    </row>
    <row r="660" spans="3:15" ht="14.45" customHeight="1">
      <c r="C660" s="194"/>
      <c r="D660" s="194"/>
      <c r="E660" s="194"/>
      <c r="F660" s="194"/>
      <c r="G660" s="194"/>
      <c r="H660" s="194"/>
      <c r="I660" s="194"/>
      <c r="J660" s="194"/>
      <c r="K660" s="194"/>
      <c r="L660" s="194"/>
      <c r="M660" s="194"/>
      <c r="N660" s="194"/>
      <c r="O660" s="194"/>
    </row>
    <row r="661" spans="3:15" ht="14.45" customHeight="1">
      <c r="C661" s="194"/>
      <c r="D661" s="194"/>
      <c r="E661" s="194"/>
      <c r="F661" s="194"/>
      <c r="G661" s="194"/>
      <c r="H661" s="194"/>
      <c r="I661" s="194"/>
      <c r="J661" s="194"/>
      <c r="K661" s="194"/>
      <c r="L661" s="194"/>
      <c r="M661" s="194"/>
      <c r="N661" s="194"/>
      <c r="O661" s="194"/>
    </row>
    <row r="662" spans="3:15" ht="14.45" customHeight="1">
      <c r="C662" s="194"/>
      <c r="D662" s="194"/>
      <c r="E662" s="194"/>
      <c r="F662" s="194"/>
      <c r="G662" s="194"/>
      <c r="H662" s="194"/>
      <c r="I662" s="194"/>
      <c r="J662" s="194"/>
      <c r="K662" s="194"/>
      <c r="L662" s="194"/>
      <c r="M662" s="194"/>
      <c r="N662" s="194"/>
      <c r="O662" s="194"/>
    </row>
    <row r="663" spans="3:15" ht="39.6" customHeight="1">
      <c r="C663" s="194"/>
      <c r="D663" s="194"/>
      <c r="E663" s="194"/>
      <c r="F663" s="194"/>
      <c r="G663" s="194"/>
      <c r="H663" s="194"/>
      <c r="I663" s="194"/>
      <c r="J663" s="194"/>
      <c r="K663" s="194"/>
      <c r="L663" s="194"/>
      <c r="M663" s="194"/>
      <c r="N663" s="194"/>
      <c r="O663" s="194"/>
    </row>
    <row r="664" spans="3:15" ht="14.45" customHeight="1">
      <c r="C664" s="194"/>
      <c r="D664" s="194"/>
      <c r="E664" s="194"/>
      <c r="F664" s="194"/>
      <c r="G664" s="194"/>
      <c r="H664" s="194"/>
      <c r="I664" s="194"/>
      <c r="J664" s="194"/>
      <c r="K664" s="194"/>
      <c r="L664" s="194"/>
      <c r="M664" s="194"/>
      <c r="N664" s="194"/>
      <c r="O664" s="194"/>
    </row>
    <row r="665" spans="3:15" ht="14.45" customHeight="1">
      <c r="C665" s="194"/>
      <c r="D665" s="194"/>
      <c r="E665" s="194"/>
      <c r="F665" s="194"/>
      <c r="G665" s="194"/>
      <c r="H665" s="194"/>
      <c r="I665" s="194"/>
      <c r="J665" s="194"/>
      <c r="K665" s="194"/>
      <c r="L665" s="194"/>
      <c r="M665" s="194"/>
      <c r="N665" s="194"/>
      <c r="O665" s="194"/>
    </row>
    <row r="666" spans="3:15" ht="14.45" customHeight="1">
      <c r="C666" s="194"/>
      <c r="D666" s="194"/>
      <c r="E666" s="194"/>
      <c r="F666" s="194"/>
      <c r="G666" s="194"/>
      <c r="H666" s="194"/>
      <c r="I666" s="194"/>
      <c r="J666" s="194"/>
      <c r="K666" s="194"/>
      <c r="L666" s="194"/>
      <c r="M666" s="194"/>
      <c r="N666" s="194"/>
      <c r="O666" s="194"/>
    </row>
    <row r="667" spans="3:15" ht="14.45" customHeight="1">
      <c r="C667" s="194"/>
      <c r="D667" s="194"/>
      <c r="E667" s="194"/>
      <c r="F667" s="194"/>
      <c r="G667" s="194"/>
      <c r="H667" s="194"/>
      <c r="I667" s="194"/>
      <c r="J667" s="194"/>
      <c r="K667" s="194"/>
      <c r="L667" s="194"/>
      <c r="M667" s="194"/>
      <c r="N667" s="194"/>
      <c r="O667" s="194"/>
    </row>
    <row r="668" spans="3:15" ht="14.45" customHeight="1">
      <c r="C668" s="194"/>
      <c r="D668" s="194"/>
      <c r="E668" s="194"/>
      <c r="F668" s="194"/>
      <c r="G668" s="194"/>
      <c r="H668" s="194"/>
      <c r="I668" s="194"/>
      <c r="J668" s="194"/>
      <c r="K668" s="194"/>
      <c r="L668" s="194"/>
      <c r="M668" s="194"/>
      <c r="N668" s="194"/>
      <c r="O668" s="194"/>
    </row>
    <row r="669" spans="3:15" ht="14.45" customHeight="1">
      <c r="C669" s="194"/>
      <c r="D669" s="194"/>
      <c r="E669" s="194"/>
      <c r="F669" s="194"/>
      <c r="G669" s="194"/>
      <c r="H669" s="194"/>
      <c r="I669" s="194"/>
      <c r="J669" s="194"/>
      <c r="K669" s="194"/>
      <c r="L669" s="194"/>
      <c r="M669" s="194"/>
      <c r="N669" s="194"/>
      <c r="O669" s="194"/>
    </row>
    <row r="670" spans="3:15" ht="14.45" customHeight="1">
      <c r="C670" s="194"/>
      <c r="D670" s="194"/>
      <c r="E670" s="194"/>
      <c r="F670" s="194"/>
      <c r="G670" s="194"/>
      <c r="H670" s="194"/>
      <c r="I670" s="194"/>
      <c r="J670" s="194"/>
      <c r="K670" s="194"/>
      <c r="L670" s="194"/>
      <c r="M670" s="194"/>
      <c r="N670" s="194"/>
      <c r="O670" s="194"/>
    </row>
    <row r="671" spans="3:15" ht="14.45" customHeight="1">
      <c r="C671" s="194"/>
      <c r="D671" s="194"/>
      <c r="E671" s="194"/>
      <c r="F671" s="194"/>
      <c r="G671" s="194"/>
      <c r="H671" s="194"/>
      <c r="I671" s="194"/>
      <c r="J671" s="194"/>
      <c r="K671" s="194"/>
      <c r="L671" s="194"/>
      <c r="M671" s="194"/>
      <c r="N671" s="194"/>
      <c r="O671" s="194"/>
    </row>
    <row r="672" spans="3:15" ht="14.45" customHeight="1">
      <c r="C672" s="194"/>
      <c r="D672" s="194"/>
      <c r="E672" s="194"/>
      <c r="F672" s="194"/>
      <c r="G672" s="194"/>
      <c r="H672" s="194"/>
      <c r="I672" s="194"/>
      <c r="J672" s="194"/>
      <c r="K672" s="194"/>
      <c r="L672" s="194"/>
      <c r="M672" s="194"/>
      <c r="N672" s="194"/>
      <c r="O672" s="194"/>
    </row>
    <row r="673" spans="3:15" ht="14.45" customHeight="1">
      <c r="C673" s="194"/>
      <c r="D673" s="194"/>
      <c r="E673" s="194"/>
      <c r="F673" s="194"/>
      <c r="G673" s="194"/>
      <c r="H673" s="194"/>
      <c r="I673" s="194"/>
      <c r="J673" s="194"/>
      <c r="K673" s="194"/>
      <c r="L673" s="194"/>
      <c r="M673" s="194"/>
      <c r="N673" s="194"/>
      <c r="O673" s="194"/>
    </row>
    <row r="674" spans="3:15" ht="14.45" customHeight="1">
      <c r="C674" s="194"/>
      <c r="D674" s="194"/>
      <c r="E674" s="194"/>
      <c r="F674" s="194"/>
      <c r="G674" s="194"/>
      <c r="H674" s="194"/>
      <c r="I674" s="194"/>
      <c r="J674" s="194"/>
      <c r="K674" s="194"/>
      <c r="L674" s="194"/>
      <c r="M674" s="194"/>
      <c r="N674" s="194"/>
      <c r="O674" s="194"/>
    </row>
    <row r="675" spans="3:15" ht="14.45" customHeight="1">
      <c r="C675" s="194"/>
      <c r="D675" s="194"/>
      <c r="E675" s="194"/>
      <c r="F675" s="194"/>
      <c r="G675" s="194"/>
      <c r="H675" s="194"/>
      <c r="I675" s="194"/>
      <c r="J675" s="194"/>
      <c r="K675" s="194"/>
      <c r="L675" s="194"/>
      <c r="M675" s="194"/>
      <c r="N675" s="194"/>
      <c r="O675" s="194"/>
    </row>
    <row r="676" spans="3:15" ht="14.45" customHeight="1">
      <c r="C676" s="194"/>
      <c r="D676" s="194"/>
      <c r="E676" s="194"/>
      <c r="F676" s="194"/>
      <c r="G676" s="194"/>
      <c r="H676" s="194"/>
      <c r="I676" s="194"/>
      <c r="J676" s="194"/>
      <c r="K676" s="194"/>
      <c r="L676" s="194"/>
      <c r="M676" s="194"/>
      <c r="N676" s="194"/>
      <c r="O676" s="194"/>
    </row>
    <row r="677" spans="3:15" ht="29.45" customHeight="1">
      <c r="C677" s="194"/>
      <c r="D677" s="194"/>
      <c r="E677" s="194"/>
      <c r="F677" s="194"/>
      <c r="G677" s="194"/>
      <c r="H677" s="194"/>
      <c r="I677" s="194"/>
      <c r="J677" s="194"/>
      <c r="K677" s="194"/>
      <c r="L677" s="194"/>
      <c r="M677" s="194"/>
      <c r="N677" s="194"/>
      <c r="O677" s="194"/>
    </row>
    <row r="678" spans="3:15" ht="26.45" customHeight="1">
      <c r="C678" s="194"/>
      <c r="D678" s="194"/>
      <c r="E678" s="194"/>
      <c r="F678" s="194"/>
      <c r="G678" s="194"/>
      <c r="H678" s="194"/>
      <c r="I678" s="194"/>
      <c r="J678" s="194"/>
      <c r="K678" s="194"/>
      <c r="L678" s="194"/>
      <c r="M678" s="194"/>
      <c r="N678" s="194"/>
      <c r="O678" s="194"/>
    </row>
    <row r="679" spans="3:15" ht="14.45" customHeight="1">
      <c r="C679" s="194"/>
      <c r="D679" s="194"/>
      <c r="E679" s="194"/>
      <c r="F679" s="194"/>
      <c r="G679" s="194"/>
      <c r="H679" s="194"/>
      <c r="I679" s="194"/>
      <c r="J679" s="194"/>
      <c r="K679" s="194"/>
      <c r="L679" s="194"/>
      <c r="M679" s="194"/>
      <c r="N679" s="194"/>
      <c r="O679" s="194"/>
    </row>
    <row r="680" spans="3:15" ht="18.95" customHeight="1">
      <c r="C680" s="194"/>
      <c r="D680" s="194"/>
      <c r="E680" s="194"/>
      <c r="F680" s="194"/>
      <c r="G680" s="194"/>
      <c r="H680" s="194"/>
      <c r="I680" s="194"/>
      <c r="J680" s="194"/>
      <c r="K680" s="194"/>
      <c r="L680" s="194"/>
      <c r="M680" s="194"/>
      <c r="N680" s="194"/>
      <c r="O680" s="194"/>
    </row>
    <row r="681" spans="3:15" ht="14.45" customHeight="1">
      <c r="C681" s="194"/>
      <c r="D681" s="194"/>
      <c r="E681" s="194"/>
      <c r="F681" s="194"/>
      <c r="G681" s="194"/>
      <c r="H681" s="194"/>
      <c r="I681" s="194"/>
      <c r="J681" s="194"/>
      <c r="K681" s="194"/>
      <c r="L681" s="194"/>
      <c r="M681" s="194"/>
      <c r="N681" s="194"/>
      <c r="O681" s="194"/>
    </row>
    <row r="682" spans="3:15" ht="14.45" customHeight="1">
      <c r="C682" s="194"/>
      <c r="D682" s="194"/>
      <c r="E682" s="194"/>
      <c r="F682" s="194"/>
      <c r="G682" s="194"/>
      <c r="H682" s="194"/>
      <c r="I682" s="194"/>
      <c r="J682" s="194"/>
      <c r="K682" s="194"/>
      <c r="L682" s="194"/>
      <c r="M682" s="194"/>
      <c r="N682" s="194"/>
      <c r="O682" s="194"/>
    </row>
    <row r="683" spans="3:15" ht="12.6" customHeight="1">
      <c r="C683" s="194"/>
      <c r="D683" s="194"/>
      <c r="E683" s="194"/>
      <c r="F683" s="194"/>
      <c r="G683" s="194"/>
      <c r="H683" s="194"/>
      <c r="I683" s="194"/>
      <c r="J683" s="194"/>
      <c r="K683" s="194"/>
      <c r="L683" s="194"/>
      <c r="M683" s="194"/>
      <c r="N683" s="194"/>
      <c r="O683" s="194"/>
    </row>
    <row r="684" spans="3:15" ht="14.45" customHeight="1">
      <c r="C684" s="194"/>
      <c r="D684" s="194"/>
      <c r="E684" s="194"/>
      <c r="F684" s="194"/>
      <c r="G684" s="194"/>
      <c r="H684" s="194"/>
      <c r="I684" s="194"/>
      <c r="J684" s="194"/>
      <c r="K684" s="194"/>
      <c r="L684" s="194"/>
      <c r="M684" s="194"/>
      <c r="N684" s="194"/>
      <c r="O684" s="194"/>
    </row>
    <row r="685" spans="3:15" ht="14.45" customHeight="1">
      <c r="C685" s="194"/>
      <c r="D685" s="194"/>
      <c r="E685" s="194"/>
      <c r="F685" s="194"/>
      <c r="G685" s="194"/>
      <c r="H685" s="194"/>
      <c r="I685" s="194"/>
      <c r="J685" s="194"/>
      <c r="K685" s="194"/>
      <c r="L685" s="194"/>
      <c r="M685" s="194"/>
      <c r="N685" s="194"/>
      <c r="O685" s="194"/>
    </row>
    <row r="687" spans="3:15" ht="14.45" customHeight="1"/>
    <row r="690" ht="87.95" customHeight="1"/>
    <row r="695" ht="84.6" customHeight="1"/>
    <row r="696" ht="18.600000000000001" customHeight="1"/>
    <row r="697" ht="18.95" customHeight="1"/>
    <row r="698" ht="18.600000000000001" customHeight="1"/>
    <row r="699" ht="18.600000000000001" customHeight="1"/>
    <row r="700" ht="18.600000000000001" customHeight="1"/>
    <row r="702" ht="18.600000000000001" customHeight="1"/>
    <row r="703" ht="18.600000000000001" customHeight="1"/>
    <row r="705" ht="18.600000000000001" customHeight="1"/>
    <row r="706" ht="18.600000000000001" customHeight="1"/>
    <row r="707" ht="21" customHeight="1"/>
    <row r="708" ht="15.95" customHeight="1"/>
    <row r="709" ht="18.600000000000001" customHeight="1"/>
    <row r="711" ht="18.600000000000001" customHeight="1"/>
    <row r="715" ht="15.95" customHeight="1"/>
    <row r="716" ht="18.600000000000001" customHeight="1"/>
    <row r="718" ht="18.600000000000001" customHeight="1"/>
    <row r="719" ht="18.600000000000001" customHeight="1"/>
    <row r="720" ht="18.600000000000001" customHeight="1"/>
    <row r="721" ht="18.600000000000001" customHeight="1"/>
    <row r="722" ht="14.45" customHeight="1"/>
    <row r="726" ht="14.45" customHeight="1"/>
    <row r="727" ht="14.45" customHeight="1"/>
    <row r="728" ht="14.45" customHeight="1"/>
  </sheetData>
  <mergeCells count="31">
    <mergeCell ref="K60:M60"/>
    <mergeCell ref="C61:F61"/>
    <mergeCell ref="N54:Q54"/>
    <mergeCell ref="C35:F35"/>
    <mergeCell ref="C39:F39"/>
    <mergeCell ref="C45:F45"/>
    <mergeCell ref="C51:F51"/>
    <mergeCell ref="C55:F55"/>
    <mergeCell ref="C60:F60"/>
    <mergeCell ref="C44:G44"/>
    <mergeCell ref="C50:G50"/>
    <mergeCell ref="G60:J60"/>
    <mergeCell ref="C36:F36"/>
    <mergeCell ref="C40:F40"/>
    <mergeCell ref="C46:F46"/>
    <mergeCell ref="C52:F52"/>
    <mergeCell ref="C56:F56"/>
    <mergeCell ref="C62:F62"/>
    <mergeCell ref="C7:G7"/>
    <mergeCell ref="C11:F11"/>
    <mergeCell ref="C12:F12"/>
    <mergeCell ref="C16:F16"/>
    <mergeCell ref="C20:F20"/>
    <mergeCell ref="C24:F24"/>
    <mergeCell ref="C28:F28"/>
    <mergeCell ref="C32:F32"/>
    <mergeCell ref="C15:F15"/>
    <mergeCell ref="C19:F19"/>
    <mergeCell ref="C23:F23"/>
    <mergeCell ref="C27:F27"/>
    <mergeCell ref="C31:F31"/>
  </mergeCells>
  <hyperlinks>
    <hyperlink ref="A4" location="'ÍNDICE REMISSIVO'!A1" display="Índice" xr:uid="{8E0B1B2B-E01E-4139-B937-100367CDD400}"/>
    <hyperlink ref="F1" location="ÍNDICE!A1" display="Índice" xr:uid="{9257AF06-66BE-4643-B525-841DAC79F64F}"/>
    <hyperlink ref="G1" location="'TEMAS MATERIAIS'!A1" display="Temas materiais" xr:uid="{ECDC7D07-7405-462A-950A-D19BF559B8BC}"/>
    <hyperlink ref="H1" location="AMBIENTAL!A1" display="Ambiental" xr:uid="{886B2EC8-6390-41A4-BA2F-A362DC49CE73}"/>
    <hyperlink ref="I1" location="ECONÔMICO!A1" display="Econômico " xr:uid="{78000C74-A3CC-41C4-B134-4CEA1297B3FA}"/>
    <hyperlink ref="J1" location="GOVERNANÇA!A1" display="Governança " xr:uid="{930AB15B-7DE0-4FE0-907A-88BB6880083A}"/>
    <hyperlink ref="L1" location="GRI!A1" display="GRI" xr:uid="{4F1C1C83-2B4C-4411-9F3A-7907184369F7}"/>
    <hyperlink ref="M1" location="SASB!A1" display="SASB" xr:uid="{7E726DD4-6832-4C95-AB76-CEBA108F2F15}"/>
    <hyperlink ref="K1" location="SOCIAL!A1" display="Social " xr:uid="{D2B4A085-039E-436E-884C-9641F252742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85CB2-1505-4B7F-A025-FFD19DBA817C}">
  <sheetPr>
    <tabColor rgb="FF0070C0"/>
  </sheetPr>
  <dimension ref="A1:S725"/>
  <sheetViews>
    <sheetView showGridLines="0" zoomScale="58" zoomScaleNormal="80" workbookViewId="0">
      <selection activeCell="T19" sqref="T19"/>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1505</v>
      </c>
      <c r="S3" s="21"/>
    </row>
    <row r="4" spans="1:19" ht="21">
      <c r="A4" s="5" t="s">
        <v>0</v>
      </c>
      <c r="B4" s="6">
        <v>3</v>
      </c>
      <c r="C4" s="4"/>
    </row>
    <row r="5" spans="1:19" ht="21">
      <c r="A5" s="5"/>
      <c r="B5" s="6"/>
      <c r="C5" s="13" t="s">
        <v>1506</v>
      </c>
      <c r="D5" s="10"/>
      <c r="E5" s="10"/>
      <c r="F5" s="10"/>
      <c r="G5" s="10"/>
      <c r="H5" s="10"/>
      <c r="I5" s="10"/>
      <c r="J5" s="10"/>
      <c r="K5" s="10"/>
      <c r="L5" s="10"/>
      <c r="M5" s="10"/>
    </row>
    <row r="6" spans="1:19" ht="18.600000000000001">
      <c r="A6" s="5"/>
      <c r="B6" s="6"/>
      <c r="C6" s="135"/>
    </row>
    <row r="7" spans="1:19" ht="21.6" thickBot="1">
      <c r="C7" s="506" t="s">
        <v>1507</v>
      </c>
      <c r="D7" s="506"/>
      <c r="E7" s="506"/>
      <c r="F7" s="506"/>
      <c r="G7" s="506"/>
      <c r="H7" s="81">
        <v>2019</v>
      </c>
      <c r="I7" s="81">
        <v>2020</v>
      </c>
      <c r="J7" s="81">
        <v>2021</v>
      </c>
      <c r="K7" s="81">
        <v>2022</v>
      </c>
      <c r="L7" s="81">
        <v>2023</v>
      </c>
      <c r="M7" s="415">
        <v>2024</v>
      </c>
    </row>
    <row r="8" spans="1:19" ht="18.600000000000001" customHeight="1">
      <c r="C8" s="639" t="s">
        <v>1046</v>
      </c>
      <c r="D8" s="639"/>
      <c r="E8" s="639"/>
      <c r="F8" s="639"/>
      <c r="G8" s="639"/>
      <c r="H8" s="88">
        <v>9750861.9399999995</v>
      </c>
      <c r="I8" s="88">
        <v>10021190.981915627</v>
      </c>
      <c r="J8" s="88">
        <v>9987076.401659904</v>
      </c>
      <c r="K8" s="88">
        <v>10104170.368125604</v>
      </c>
      <c r="L8" s="88">
        <v>9312444.8695000727</v>
      </c>
      <c r="M8" s="455">
        <v>9208346</v>
      </c>
      <c r="N8" s="194"/>
      <c r="O8" s="194"/>
    </row>
    <row r="9" spans="1:19">
      <c r="M9" s="334"/>
    </row>
    <row r="10" spans="1:19" ht="18.600000000000001" customHeight="1" thickBot="1">
      <c r="C10" s="506" t="s">
        <v>1508</v>
      </c>
      <c r="D10" s="506"/>
      <c r="E10" s="506"/>
      <c r="F10" s="506"/>
      <c r="G10" s="506"/>
      <c r="H10" s="81">
        <v>2019</v>
      </c>
      <c r="I10" s="81">
        <v>2020</v>
      </c>
      <c r="J10" s="81">
        <v>2021</v>
      </c>
      <c r="K10" s="81">
        <v>2022</v>
      </c>
      <c r="L10" s="81">
        <v>2023</v>
      </c>
      <c r="M10" s="415">
        <v>2024</v>
      </c>
      <c r="N10" s="194"/>
      <c r="O10" s="194"/>
    </row>
    <row r="11" spans="1:19" ht="18.600000000000001" customHeight="1">
      <c r="C11" s="639" t="s">
        <v>1048</v>
      </c>
      <c r="D11" s="639"/>
      <c r="E11" s="639"/>
      <c r="F11" s="639"/>
      <c r="G11" s="639"/>
      <c r="H11" s="88" t="s">
        <v>1049</v>
      </c>
      <c r="I11" s="88" t="s">
        <v>1049</v>
      </c>
      <c r="J11" s="88" t="s">
        <v>1049</v>
      </c>
      <c r="K11" s="88" t="s">
        <v>1049</v>
      </c>
      <c r="L11" s="88" t="s">
        <v>1049</v>
      </c>
      <c r="M11" s="455" t="s">
        <v>1049</v>
      </c>
      <c r="N11" s="194"/>
      <c r="O11" s="194"/>
    </row>
    <row r="12" spans="1:19" ht="18.600000000000001" customHeight="1">
      <c r="M12" s="334"/>
      <c r="N12" s="194"/>
      <c r="O12" s="194"/>
    </row>
    <row r="13" spans="1:19" ht="18.600000000000001" customHeight="1" thickBot="1">
      <c r="C13" s="506" t="s">
        <v>1509</v>
      </c>
      <c r="D13" s="506"/>
      <c r="E13" s="506"/>
      <c r="F13" s="506"/>
      <c r="G13" s="506"/>
      <c r="H13" s="81">
        <v>2019</v>
      </c>
      <c r="I13" s="81">
        <v>2020</v>
      </c>
      <c r="J13" s="81">
        <v>2021</v>
      </c>
      <c r="K13" s="81">
        <v>2022</v>
      </c>
      <c r="L13" s="81">
        <v>2023</v>
      </c>
      <c r="M13" s="415">
        <v>2024</v>
      </c>
      <c r="N13" s="194"/>
      <c r="O13" s="194"/>
    </row>
    <row r="14" spans="1:19" ht="18.600000000000001" customHeight="1">
      <c r="C14" s="639" t="s">
        <v>1051</v>
      </c>
      <c r="D14" s="639"/>
      <c r="E14" s="639"/>
      <c r="F14" s="639"/>
      <c r="G14" s="639"/>
      <c r="H14" s="88" t="s">
        <v>612</v>
      </c>
      <c r="I14" s="88" t="s">
        <v>612</v>
      </c>
      <c r="J14" s="88" t="s">
        <v>612</v>
      </c>
      <c r="K14" s="88">
        <v>972.39544499956764</v>
      </c>
      <c r="L14" s="88">
        <v>8040.0107338024582</v>
      </c>
      <c r="M14" s="455">
        <v>4857</v>
      </c>
      <c r="N14" s="194"/>
      <c r="O14" s="194"/>
    </row>
    <row r="15" spans="1:19" ht="18.600000000000001" customHeight="1">
      <c r="C15" s="137" t="s">
        <v>1510</v>
      </c>
      <c r="N15" s="194"/>
      <c r="O15" s="194"/>
    </row>
    <row r="16" spans="1:19" ht="18.600000000000001" customHeight="1">
      <c r="N16" s="194"/>
      <c r="O16" s="194"/>
    </row>
    <row r="17" spans="3:15" ht="18.600000000000001" customHeight="1">
      <c r="C17" s="580" t="s">
        <v>1511</v>
      </c>
      <c r="D17" s="580"/>
      <c r="E17" s="580"/>
      <c r="F17" s="580"/>
      <c r="G17" s="580"/>
      <c r="H17" s="580"/>
      <c r="I17" s="580"/>
      <c r="J17" s="580"/>
      <c r="K17" s="580"/>
      <c r="L17" s="580"/>
      <c r="M17" s="580"/>
      <c r="N17" s="194"/>
      <c r="O17" s="194"/>
    </row>
    <row r="18" spans="3:15" ht="32.450000000000003" customHeight="1">
      <c r="C18" s="580"/>
      <c r="D18" s="580"/>
      <c r="E18" s="580"/>
      <c r="F18" s="580"/>
      <c r="G18" s="580"/>
      <c r="H18" s="580"/>
      <c r="I18" s="580"/>
      <c r="J18" s="580"/>
      <c r="K18" s="580"/>
      <c r="L18" s="580"/>
      <c r="M18" s="580"/>
      <c r="N18" s="194"/>
      <c r="O18" s="194"/>
    </row>
    <row r="19" spans="3:15" ht="409.5" customHeight="1">
      <c r="C19" s="532" t="s">
        <v>1512</v>
      </c>
      <c r="D19" s="532"/>
      <c r="E19" s="532"/>
      <c r="F19" s="532"/>
      <c r="G19" s="532"/>
      <c r="H19" s="532"/>
      <c r="I19" s="532"/>
      <c r="J19" s="532"/>
      <c r="K19" s="532"/>
      <c r="L19" s="532"/>
      <c r="M19" s="532"/>
      <c r="N19" s="194"/>
      <c r="O19" s="194"/>
    </row>
    <row r="20" spans="3:15" ht="116.1" customHeight="1">
      <c r="C20" s="532"/>
      <c r="D20" s="532"/>
      <c r="E20" s="532"/>
      <c r="F20" s="532"/>
      <c r="G20" s="532"/>
      <c r="H20" s="532"/>
      <c r="I20" s="532"/>
      <c r="J20" s="532"/>
      <c r="K20" s="532"/>
      <c r="L20" s="532"/>
      <c r="M20" s="532"/>
      <c r="N20" s="194"/>
      <c r="O20" s="194"/>
    </row>
    <row r="21" spans="3:15" ht="18.600000000000001" customHeight="1">
      <c r="N21" s="194"/>
      <c r="O21" s="194"/>
    </row>
    <row r="22" spans="3:15" ht="18.600000000000001" customHeight="1"/>
    <row r="23" spans="3:15" ht="18.600000000000001" customHeight="1"/>
    <row r="24" spans="3:15" ht="18.600000000000001" customHeight="1"/>
    <row r="25" spans="3:15" ht="18.600000000000001" customHeight="1"/>
    <row r="26" spans="3:15" ht="18.600000000000001" customHeight="1"/>
    <row r="27" spans="3:15" ht="18.600000000000001" customHeight="1"/>
    <row r="28" spans="3:15" ht="18.600000000000001" customHeight="1"/>
    <row r="29" spans="3:15" ht="18.600000000000001" customHeight="1"/>
    <row r="30" spans="3:15" ht="18.600000000000001" customHeight="1"/>
    <row r="31" spans="3:15" ht="18.600000000000001" customHeight="1"/>
    <row r="32" spans="3:15"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73.5"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41.1" customHeight="1"/>
    <row r="418" ht="14.45"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1" ht="18.600000000000001" customHeight="1"/>
    <row r="442" ht="18.600000000000001" customHeight="1"/>
    <row r="443" ht="18.600000000000001" customHeight="1"/>
    <row r="444" ht="18.600000000000001" customHeight="1"/>
    <row r="445" ht="18.600000000000001" customHeight="1"/>
    <row r="446" ht="18.600000000000001" customHeight="1"/>
    <row r="447" ht="18.600000000000001" customHeight="1"/>
    <row r="448" ht="18.600000000000001" customHeight="1"/>
    <row r="449" ht="18.600000000000001" customHeight="1"/>
    <row r="450" ht="18.600000000000001" customHeight="1"/>
    <row r="451" ht="18.600000000000001" customHeight="1"/>
    <row r="452" ht="18.600000000000001" customHeight="1"/>
    <row r="453" ht="18.600000000000001" customHeight="1"/>
    <row r="454" ht="18.600000000000001" customHeight="1"/>
    <row r="455" ht="18.600000000000001" customHeight="1"/>
    <row r="456" ht="18.600000000000001" customHeight="1"/>
    <row r="457" ht="18.600000000000001" customHeight="1"/>
    <row r="458" ht="18.600000000000001" customHeight="1"/>
    <row r="459" ht="18.600000000000001" customHeight="1"/>
    <row r="460" ht="18.600000000000001" customHeight="1"/>
    <row r="461" ht="18.600000000000001" customHeight="1"/>
    <row r="462" ht="18.600000000000001" customHeight="1"/>
    <row r="463" ht="18.600000000000001" customHeight="1"/>
    <row r="464" ht="18.600000000000001" customHeight="1"/>
    <row r="465" ht="18.600000000000001" customHeight="1"/>
    <row r="466" ht="18.600000000000001" customHeight="1"/>
    <row r="467" ht="18.600000000000001" customHeight="1"/>
    <row r="468" ht="18.600000000000001" customHeight="1"/>
    <row r="469" ht="18.600000000000001" customHeight="1"/>
    <row r="470" ht="18.600000000000001" customHeight="1"/>
    <row r="471" ht="18.600000000000001" customHeight="1"/>
    <row r="472" ht="18.600000000000001" customHeight="1"/>
    <row r="473" ht="18.600000000000001" customHeight="1"/>
    <row r="474" ht="18.600000000000001" customHeight="1"/>
    <row r="475" ht="18.600000000000001" customHeight="1"/>
    <row r="476" ht="18.600000000000001" customHeight="1"/>
    <row r="477" ht="18.600000000000001" customHeight="1"/>
    <row r="478" ht="18.600000000000001" customHeight="1"/>
    <row r="479" ht="18.600000000000001" customHeight="1"/>
    <row r="480" ht="18.600000000000001" customHeight="1"/>
    <row r="481" ht="18.600000000000001" customHeight="1"/>
    <row r="482" ht="18.600000000000001" customHeight="1"/>
    <row r="483" ht="18.600000000000001" customHeight="1"/>
    <row r="484" ht="18.600000000000001" customHeight="1"/>
    <row r="485" ht="18.600000000000001" customHeight="1"/>
    <row r="486" ht="18.600000000000001" customHeight="1"/>
    <row r="487" ht="18.600000000000001" customHeight="1"/>
    <row r="488" ht="18.600000000000001" customHeight="1"/>
    <row r="489" ht="18.600000000000001" customHeight="1"/>
    <row r="490" ht="18.600000000000001" customHeight="1"/>
    <row r="491" ht="18.600000000000001" customHeight="1"/>
    <row r="492" ht="18.600000000000001" customHeight="1"/>
    <row r="493" ht="18.600000000000001" customHeight="1"/>
    <row r="494" ht="18.600000000000001" customHeight="1"/>
    <row r="495" ht="39"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4.45" customHeight="1"/>
    <row r="504" ht="14.45" customHeight="1"/>
    <row r="505" ht="14.45" customHeight="1"/>
    <row r="506" ht="14.45" customHeight="1"/>
    <row r="507" ht="18.600000000000001" customHeight="1"/>
    <row r="508" ht="18.600000000000001" customHeight="1"/>
    <row r="509" ht="39" customHeight="1"/>
    <row r="510" ht="18.600000000000001" customHeight="1"/>
    <row r="511" ht="87" customHeight="1"/>
    <row r="512" ht="18.600000000000001" customHeight="1"/>
    <row r="513" ht="41.45" customHeight="1"/>
    <row r="514" ht="27" customHeight="1"/>
    <row r="515" ht="14.45" customHeight="1"/>
    <row r="516" ht="14.45" customHeight="1"/>
    <row r="517" ht="14.45" customHeight="1"/>
    <row r="518" ht="54.95" customHeight="1"/>
    <row r="519" ht="14.45" customHeight="1"/>
    <row r="520" ht="14.45" customHeight="1"/>
    <row r="521" ht="14.45" customHeight="1"/>
    <row r="522" ht="14.45" customHeight="1"/>
    <row r="523" ht="14.45" customHeight="1"/>
    <row r="524" ht="14.45" customHeight="1"/>
    <row r="525" ht="14.45" customHeight="1"/>
    <row r="526" ht="14.45" customHeight="1"/>
    <row r="527" ht="14.45" customHeight="1"/>
    <row r="528" ht="14.45" customHeight="1"/>
    <row r="529" ht="14.45" customHeight="1"/>
    <row r="530" ht="14.45" customHeight="1"/>
    <row r="531" ht="14.45" customHeight="1"/>
    <row r="532" ht="14.45" customHeight="1"/>
    <row r="533" ht="14.45" customHeight="1"/>
    <row r="534" ht="18.600000000000001" customHeight="1"/>
    <row r="535" ht="37.5" customHeight="1"/>
    <row r="536" ht="18.600000000000001" customHeight="1"/>
    <row r="537" ht="18.600000000000001" customHeight="1"/>
    <row r="538" ht="18.600000000000001" customHeight="1"/>
    <row r="539" ht="51.6" customHeight="1"/>
    <row r="540" ht="18.600000000000001" customHeight="1"/>
    <row r="541" ht="18.600000000000001" customHeight="1"/>
    <row r="542" ht="18.600000000000001" customHeight="1"/>
    <row r="543" ht="81" customHeight="1"/>
    <row r="544" ht="18.600000000000001" customHeight="1"/>
    <row r="545" ht="18.600000000000001" customHeight="1"/>
    <row r="546" ht="18.600000000000001" customHeight="1"/>
    <row r="547" ht="78" customHeight="1"/>
    <row r="548" ht="18.600000000000001" customHeight="1"/>
    <row r="549" ht="18.600000000000001" customHeight="1"/>
    <row r="550" ht="18.600000000000001" customHeight="1"/>
    <row r="551" ht="38.1" customHeight="1"/>
    <row r="552" ht="113.45" customHeight="1"/>
    <row r="553" ht="18.600000000000001" customHeight="1"/>
    <row r="554" ht="18.600000000000001" customHeight="1"/>
    <row r="555" ht="18.600000000000001" customHeight="1"/>
    <row r="556" ht="18.600000000000001" customHeight="1"/>
    <row r="557" ht="73.5" customHeight="1"/>
    <row r="558" ht="18.600000000000001" customHeight="1"/>
    <row r="559" ht="18.600000000000001" customHeight="1"/>
    <row r="560" ht="18.600000000000001" customHeight="1"/>
    <row r="561" ht="18.600000000000001" customHeight="1"/>
    <row r="562" ht="18.600000000000001" customHeight="1"/>
    <row r="563" ht="18.600000000000001" customHeight="1"/>
    <row r="564" ht="18.600000000000001" customHeight="1"/>
    <row r="565" ht="18.600000000000001" customHeight="1"/>
    <row r="566" ht="18.600000000000001" customHeight="1"/>
    <row r="567" ht="18.600000000000001" customHeight="1"/>
    <row r="568" ht="18.600000000000001" customHeight="1"/>
    <row r="569" ht="18.600000000000001" customHeight="1"/>
    <row r="570" ht="18.600000000000001" customHeight="1"/>
    <row r="571" ht="18.600000000000001" customHeight="1"/>
    <row r="572" ht="18.600000000000001" customHeight="1"/>
    <row r="573" ht="18.600000000000001" customHeight="1"/>
    <row r="574" ht="18.600000000000001" customHeight="1"/>
    <row r="575" ht="18.600000000000001" customHeight="1"/>
    <row r="576" ht="18.600000000000001" customHeight="1"/>
    <row r="577" ht="18.600000000000001" customHeight="1"/>
    <row r="578" ht="18.600000000000001" customHeight="1"/>
    <row r="579" ht="18.600000000000001" customHeight="1"/>
    <row r="580" ht="18.600000000000001" customHeight="1"/>
    <row r="581" ht="18.600000000000001" customHeight="1"/>
    <row r="582" ht="18.600000000000001" customHeight="1"/>
    <row r="583" ht="18.600000000000001" customHeight="1"/>
    <row r="584" ht="18.600000000000001" customHeight="1"/>
    <row r="585" ht="18.600000000000001" customHeight="1"/>
    <row r="586" ht="18.600000000000001" customHeight="1"/>
    <row r="587" ht="18.600000000000001" customHeight="1"/>
    <row r="588" ht="18.600000000000001" customHeight="1"/>
    <row r="589" ht="18.600000000000001" customHeight="1"/>
    <row r="590" ht="18.600000000000001" customHeight="1"/>
    <row r="591" ht="14.45" customHeight="1"/>
    <row r="592" ht="14.45" customHeight="1"/>
    <row r="593" ht="18.600000000000001" customHeight="1"/>
    <row r="594" ht="18.600000000000001" customHeight="1"/>
    <row r="595" ht="18.600000000000001" customHeight="1"/>
    <row r="596" ht="18.600000000000001" customHeight="1"/>
    <row r="597" ht="14.45" customHeight="1"/>
    <row r="598" ht="18.600000000000001" customHeight="1"/>
    <row r="599" ht="14.45" customHeight="1"/>
    <row r="600" ht="14.45" customHeight="1"/>
    <row r="601" ht="14.45" customHeight="1"/>
    <row r="602" ht="18.600000000000001" customHeight="1"/>
    <row r="603" ht="14.45" customHeight="1"/>
    <row r="604" ht="18.95" customHeight="1"/>
    <row r="605" ht="282" customHeight="1"/>
    <row r="606" ht="14.45" customHeight="1"/>
    <row r="607" ht="18.600000000000001" customHeight="1"/>
    <row r="608" ht="18.600000000000001" customHeight="1"/>
    <row r="609" ht="18.600000000000001" customHeight="1"/>
    <row r="610" ht="18.600000000000001" customHeight="1"/>
    <row r="611" ht="36" customHeight="1"/>
    <row r="612" ht="14.45" customHeight="1"/>
    <row r="613" ht="14.45" customHeight="1"/>
    <row r="614" ht="14.45" customHeight="1"/>
    <row r="615" ht="14.45" customHeight="1"/>
    <row r="616" ht="18.600000000000001" customHeight="1"/>
    <row r="617" ht="63.95" customHeight="1"/>
    <row r="618" ht="18.600000000000001" customHeight="1"/>
    <row r="619" ht="18.600000000000001" customHeight="1"/>
    <row r="620" ht="14.45" customHeight="1"/>
    <row r="621" ht="42.6" customHeight="1"/>
    <row r="622" ht="14.45" customHeight="1"/>
    <row r="623" ht="14.45" customHeight="1"/>
    <row r="624" ht="14.45" customHeight="1"/>
    <row r="625" ht="14.45" customHeight="1"/>
    <row r="626" ht="14.45" customHeight="1"/>
    <row r="627" ht="14.45" customHeight="1"/>
    <row r="628" ht="14.45" customHeight="1"/>
    <row r="629" ht="18.600000000000001" customHeight="1"/>
    <row r="630" ht="14.45" customHeight="1"/>
    <row r="631" ht="14.45" customHeight="1"/>
    <row r="632" ht="14.45" customHeight="1"/>
    <row r="633" ht="14.45" customHeight="1"/>
    <row r="634" ht="14.45" customHeight="1"/>
    <row r="635" ht="60.6" customHeight="1"/>
    <row r="636" ht="14.45" customHeight="1"/>
    <row r="637" ht="14.45" customHeight="1"/>
    <row r="638" ht="14.45" customHeight="1"/>
    <row r="639" ht="14.45" customHeight="1"/>
    <row r="640" ht="14.45" customHeight="1"/>
    <row r="641" ht="14.45" customHeight="1"/>
    <row r="642" ht="41.1" customHeight="1"/>
    <row r="643" ht="14.45" customHeight="1"/>
    <row r="644" ht="14.45" customHeight="1"/>
    <row r="645" ht="14.45" customHeight="1"/>
    <row r="646" ht="14.45" customHeight="1"/>
    <row r="647" ht="14.45" customHeight="1"/>
    <row r="648" ht="42.95" customHeight="1"/>
    <row r="649" ht="14.45" customHeight="1"/>
    <row r="650" ht="14.45" customHeight="1"/>
    <row r="651" ht="14.45" customHeight="1"/>
    <row r="652" ht="14.45" customHeight="1"/>
    <row r="653" ht="14.45" customHeight="1"/>
    <row r="654" ht="14.45" customHeight="1"/>
    <row r="655" ht="27" customHeight="1"/>
    <row r="656" ht="14.45" customHeight="1"/>
    <row r="657" ht="14.45" customHeight="1"/>
    <row r="658" ht="14.45" customHeight="1"/>
    <row r="659" ht="14.45" customHeight="1"/>
    <row r="660" ht="39.6" customHeight="1"/>
    <row r="661" ht="14.45" customHeight="1"/>
    <row r="662" ht="14.45" customHeight="1"/>
    <row r="663" ht="14.45" customHeight="1"/>
    <row r="664" ht="14.45" customHeight="1"/>
    <row r="665" ht="14.45" customHeight="1"/>
    <row r="666" ht="14.45" customHeight="1"/>
    <row r="667" ht="14.45" customHeight="1"/>
    <row r="668" ht="14.45" customHeight="1"/>
    <row r="669" ht="14.45" customHeight="1"/>
    <row r="670" ht="14.45" customHeight="1"/>
    <row r="671" ht="14.45" customHeight="1"/>
    <row r="672" ht="14.45" customHeight="1"/>
    <row r="673" ht="14.45" customHeight="1"/>
    <row r="674" ht="29.45" customHeight="1"/>
    <row r="675" ht="26.45" customHeight="1"/>
    <row r="676" ht="14.45" customHeight="1"/>
    <row r="677" ht="18.95" customHeight="1"/>
    <row r="678" ht="14.45" customHeight="1"/>
    <row r="679" ht="14.45" customHeight="1"/>
    <row r="680" ht="12.6" customHeight="1"/>
    <row r="681" ht="14.45" customHeight="1"/>
    <row r="682" ht="14.45" customHeight="1"/>
    <row r="684" ht="14.45" customHeight="1"/>
    <row r="687" ht="87.95" customHeight="1"/>
    <row r="692" ht="84.6" customHeight="1"/>
    <row r="693" ht="18.600000000000001" customHeight="1"/>
    <row r="694" ht="18.95" customHeight="1"/>
    <row r="695" ht="18.600000000000001" customHeight="1"/>
    <row r="696" ht="18.600000000000001" customHeight="1"/>
    <row r="697" ht="18.600000000000001" customHeight="1"/>
    <row r="699" ht="18.600000000000001" customHeight="1"/>
    <row r="700" ht="18.600000000000001" customHeight="1"/>
    <row r="702" ht="18.600000000000001" customHeight="1"/>
    <row r="703" ht="18.600000000000001" customHeight="1"/>
    <row r="704" ht="21" customHeight="1"/>
    <row r="705" ht="15.95" customHeight="1"/>
    <row r="706" ht="18.600000000000001" customHeight="1"/>
    <row r="708" ht="18.600000000000001" customHeight="1"/>
    <row r="712" ht="15.95" customHeight="1"/>
    <row r="713" ht="18.600000000000001" customHeight="1"/>
    <row r="715" ht="18.600000000000001" customHeight="1"/>
    <row r="716" ht="18.600000000000001" customHeight="1"/>
    <row r="717" ht="18.600000000000001" customHeight="1"/>
    <row r="718" ht="18.600000000000001" customHeight="1"/>
    <row r="719" ht="14.45" customHeight="1"/>
    <row r="723" ht="14.45" customHeight="1"/>
    <row r="724" ht="14.45" customHeight="1"/>
    <row r="725" ht="14.45" customHeight="1"/>
  </sheetData>
  <mergeCells count="8">
    <mergeCell ref="C19:M20"/>
    <mergeCell ref="C17:M18"/>
    <mergeCell ref="C7:G7"/>
    <mergeCell ref="C8:G8"/>
    <mergeCell ref="C10:G10"/>
    <mergeCell ref="C11:G11"/>
    <mergeCell ref="C13:G13"/>
    <mergeCell ref="C14:G14"/>
  </mergeCells>
  <hyperlinks>
    <hyperlink ref="A4" location="'ÍNDICE REMISSIVO'!A1" display="Índice" xr:uid="{162F89A7-F352-4DE1-9FAC-8469F76227AD}"/>
    <hyperlink ref="F1" location="ÍNDICE!A1" display="Índice" xr:uid="{06FE1F66-5983-47C1-A99D-BD33B5A17019}"/>
    <hyperlink ref="G1" location="'TEMAS MATERIAIS'!A1" display="Temas materiais" xr:uid="{D578A6A4-A25A-4F42-9380-F737473CAD78}"/>
    <hyperlink ref="H1" location="AMBIENTAL!A1" display="Ambiental" xr:uid="{06C37408-5808-422B-9E1A-04890D47EEAC}"/>
    <hyperlink ref="I1" location="ECONÔMICO!A1" display="Econômico " xr:uid="{D4AFEC47-142C-4EFA-ABE8-8B4D06543C49}"/>
    <hyperlink ref="J1" location="GOVERNANÇA!A1" display="Governança " xr:uid="{24E89FE5-6375-4C7C-9F2E-AE73C74C6276}"/>
    <hyperlink ref="L1" location="GRI!A1" display="GRI" xr:uid="{898BF0F9-CD6B-4FDC-BE91-5A8F1EA5AC24}"/>
    <hyperlink ref="M1" location="SASB!A1" display="SASB" xr:uid="{1149EFAB-5126-47F5-B85C-FE919FA6E853}"/>
    <hyperlink ref="K1" location="SOCIAL!A1" display="Social " xr:uid="{1D1F6003-02B9-4F4E-87BB-33B3CF4DB87A}"/>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AB06E-2E38-4CF4-A0BB-9F437D829E4C}">
  <sheetPr>
    <tabColor rgb="FF0070C0"/>
  </sheetPr>
  <dimension ref="A1:S714"/>
  <sheetViews>
    <sheetView showGridLines="0" topLeftCell="A3" zoomScale="53" zoomScaleNormal="80" workbookViewId="0">
      <selection activeCell="H45" sqref="H45"/>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1513</v>
      </c>
      <c r="S3" s="21"/>
    </row>
    <row r="4" spans="1:19" ht="21">
      <c r="A4" s="5" t="s">
        <v>0</v>
      </c>
      <c r="B4" s="6">
        <v>3</v>
      </c>
      <c r="C4" s="4"/>
    </row>
    <row r="5" spans="1:19" ht="44.45" customHeight="1">
      <c r="A5" s="5"/>
      <c r="B5" s="6"/>
      <c r="C5" s="640" t="s">
        <v>1514</v>
      </c>
      <c r="D5" s="640"/>
      <c r="E5" s="640"/>
      <c r="F5" s="640"/>
      <c r="G5" s="640"/>
      <c r="H5" s="640"/>
      <c r="I5" s="640"/>
      <c r="J5" s="640"/>
      <c r="K5" s="640"/>
      <c r="L5" s="640"/>
      <c r="M5" s="640"/>
    </row>
    <row r="6" spans="1:19" ht="21">
      <c r="A6" s="5"/>
      <c r="B6" s="6"/>
      <c r="C6" s="274"/>
      <c r="D6" s="274"/>
      <c r="E6" s="274"/>
      <c r="F6" s="274"/>
      <c r="G6" s="274"/>
      <c r="H6" s="274"/>
      <c r="I6" s="274"/>
      <c r="J6" s="274"/>
      <c r="K6" s="274"/>
      <c r="L6" s="274"/>
      <c r="M6" s="274"/>
    </row>
    <row r="7" spans="1:19" ht="18.600000000000001">
      <c r="A7" s="5"/>
      <c r="B7" s="6"/>
      <c r="C7" s="135" t="s">
        <v>1515</v>
      </c>
    </row>
    <row r="8" spans="1:19" ht="18.600000000000001" customHeight="1">
      <c r="N8" s="194"/>
      <c r="O8" s="194"/>
    </row>
    <row r="9" spans="1:19" ht="18.600000000000001" customHeight="1">
      <c r="N9" s="194"/>
      <c r="O9" s="194"/>
    </row>
    <row r="10" spans="1:19" ht="18.600000000000001" customHeight="1">
      <c r="N10" s="194"/>
      <c r="O10" s="194"/>
    </row>
    <row r="11" spans="1:19" ht="18.600000000000001" customHeight="1">
      <c r="N11" s="194"/>
      <c r="O11" s="194"/>
    </row>
    <row r="12" spans="1:19" ht="18.600000000000001" customHeight="1">
      <c r="N12" s="194"/>
      <c r="O12" s="194"/>
    </row>
    <row r="13" spans="1:19" ht="18.600000000000001" customHeight="1">
      <c r="N13" s="194"/>
      <c r="O13" s="194"/>
    </row>
    <row r="14" spans="1:19" ht="18.600000000000001" customHeight="1">
      <c r="N14" s="194"/>
      <c r="O14" s="194"/>
    </row>
    <row r="15" spans="1:19" ht="18.600000000000001" customHeight="1">
      <c r="N15" s="194"/>
      <c r="O15" s="194"/>
    </row>
    <row r="16" spans="1:19" ht="18.600000000000001" customHeight="1">
      <c r="N16" s="194"/>
      <c r="O16" s="194"/>
    </row>
    <row r="17" spans="14:15" ht="18.600000000000001" customHeight="1">
      <c r="N17" s="194"/>
      <c r="O17" s="194"/>
    </row>
    <row r="18" spans="14:15" ht="18.600000000000001" customHeight="1">
      <c r="N18" s="194"/>
      <c r="O18" s="194"/>
    </row>
    <row r="19" spans="14:15" ht="18.600000000000001" customHeight="1">
      <c r="N19" s="194"/>
      <c r="O19" s="194"/>
    </row>
    <row r="20" spans="14:15" ht="18.600000000000001" customHeight="1">
      <c r="N20" s="194"/>
      <c r="O20" s="194"/>
    </row>
    <row r="21" spans="14:15" ht="18.600000000000001" customHeight="1">
      <c r="N21" s="194"/>
      <c r="O21" s="194"/>
    </row>
    <row r="22" spans="14:15" ht="18.600000000000001" customHeight="1">
      <c r="N22" s="194"/>
      <c r="O22" s="194"/>
    </row>
    <row r="23" spans="14:15" ht="18.600000000000001" customHeight="1">
      <c r="N23" s="194"/>
      <c r="O23" s="194"/>
    </row>
    <row r="24" spans="14:15" ht="18.600000000000001" customHeight="1">
      <c r="N24" s="194"/>
      <c r="O24" s="194"/>
    </row>
    <row r="25" spans="14:15" ht="18.600000000000001" customHeight="1">
      <c r="N25" s="194"/>
      <c r="O25" s="194"/>
    </row>
    <row r="26" spans="14:15" ht="18.600000000000001" customHeight="1">
      <c r="N26" s="194"/>
      <c r="O26" s="194"/>
    </row>
    <row r="27" spans="14:15" ht="18.600000000000001" customHeight="1"/>
    <row r="28" spans="14:15" ht="18.600000000000001" customHeight="1"/>
    <row r="29" spans="14:15" ht="18.600000000000001" customHeight="1"/>
    <row r="30" spans="14:15" ht="18.600000000000001" customHeight="1"/>
    <row r="31" spans="14:15" ht="18.600000000000001" customHeight="1"/>
    <row r="32" spans="14:15"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73.5"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41.1" customHeight="1"/>
    <row r="407" ht="14.45"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1" ht="18.600000000000001" customHeight="1"/>
    <row r="442" ht="18.600000000000001" customHeight="1"/>
    <row r="443" ht="18.600000000000001" customHeight="1"/>
    <row r="444" ht="18.600000000000001" customHeight="1"/>
    <row r="445" ht="18.600000000000001" customHeight="1"/>
    <row r="446" ht="18.600000000000001" customHeight="1"/>
    <row r="447" ht="18.600000000000001" customHeight="1"/>
    <row r="448" ht="18.600000000000001" customHeight="1"/>
    <row r="449" ht="18.600000000000001" customHeight="1"/>
    <row r="450" ht="18.600000000000001" customHeight="1"/>
    <row r="451" ht="18.600000000000001" customHeight="1"/>
    <row r="452" ht="18.600000000000001" customHeight="1"/>
    <row r="453" ht="18.600000000000001" customHeight="1"/>
    <row r="454" ht="18.600000000000001" customHeight="1"/>
    <row r="455" ht="18.600000000000001" customHeight="1"/>
    <row r="456" ht="18.600000000000001" customHeight="1"/>
    <row r="457" ht="18.600000000000001" customHeight="1"/>
    <row r="458" ht="18.600000000000001" customHeight="1"/>
    <row r="459" ht="18.600000000000001" customHeight="1"/>
    <row r="460" ht="18.600000000000001" customHeight="1"/>
    <row r="461" ht="18.600000000000001" customHeight="1"/>
    <row r="462" ht="18.600000000000001" customHeight="1"/>
    <row r="463" ht="18.600000000000001" customHeight="1"/>
    <row r="464" ht="18.600000000000001" customHeight="1"/>
    <row r="465" ht="18.600000000000001" customHeight="1"/>
    <row r="466" ht="18.600000000000001" customHeight="1"/>
    <row r="467" ht="18.600000000000001" customHeight="1"/>
    <row r="468" ht="18.600000000000001" customHeight="1"/>
    <row r="469" ht="18.600000000000001" customHeight="1"/>
    <row r="470" ht="18.600000000000001" customHeight="1"/>
    <row r="471" ht="18.600000000000001" customHeight="1"/>
    <row r="472" ht="18.600000000000001" customHeight="1"/>
    <row r="473" ht="18.600000000000001" customHeight="1"/>
    <row r="474" ht="18.600000000000001" customHeight="1"/>
    <row r="475" ht="18.600000000000001" customHeight="1"/>
    <row r="476" ht="18.600000000000001" customHeight="1"/>
    <row r="477" ht="18.600000000000001" customHeight="1"/>
    <row r="478" ht="18.600000000000001" customHeight="1"/>
    <row r="479" ht="18.600000000000001" customHeight="1"/>
    <row r="480" ht="18.600000000000001" customHeight="1"/>
    <row r="481" ht="18.600000000000001" customHeight="1"/>
    <row r="482" ht="18.600000000000001" customHeight="1"/>
    <row r="483" ht="18.600000000000001" customHeight="1"/>
    <row r="484" ht="39" customHeight="1"/>
    <row r="485" ht="18.600000000000001" customHeight="1"/>
    <row r="486" ht="18.600000000000001" customHeight="1"/>
    <row r="487" ht="18.600000000000001" customHeight="1"/>
    <row r="488" ht="18.600000000000001" customHeight="1"/>
    <row r="489" ht="18.600000000000001" customHeight="1"/>
    <row r="490" ht="18.600000000000001" customHeight="1"/>
    <row r="491" ht="18.600000000000001" customHeight="1"/>
    <row r="492" ht="14.45" customHeight="1"/>
    <row r="493" ht="14.45" customHeight="1"/>
    <row r="494" ht="14.45" customHeight="1"/>
    <row r="495" ht="14.45" customHeight="1"/>
    <row r="496" ht="18.600000000000001" customHeight="1"/>
    <row r="497" ht="18.600000000000001" customHeight="1"/>
    <row r="498" ht="39" customHeight="1"/>
    <row r="499" ht="18.600000000000001" customHeight="1"/>
    <row r="500" ht="87" customHeight="1"/>
    <row r="501" ht="18.600000000000001" customHeight="1"/>
    <row r="502" ht="41.45" customHeight="1"/>
    <row r="503" ht="27" customHeight="1"/>
    <row r="504" ht="14.45" customHeight="1"/>
    <row r="505" ht="14.45" customHeight="1"/>
    <row r="506" ht="14.45" customHeight="1"/>
    <row r="507" ht="54.95" customHeight="1"/>
    <row r="508" ht="14.45" customHeight="1"/>
    <row r="509" ht="14.45" customHeight="1"/>
    <row r="510" ht="14.45" customHeight="1"/>
    <row r="511" ht="14.45" customHeight="1"/>
    <row r="512" ht="14.45" customHeight="1"/>
    <row r="513" ht="14.45" customHeight="1"/>
    <row r="514" ht="14.45" customHeight="1"/>
    <row r="515" ht="14.45" customHeight="1"/>
    <row r="516" ht="14.45" customHeight="1"/>
    <row r="517" ht="14.45" customHeight="1"/>
    <row r="518" ht="14.45" customHeight="1"/>
    <row r="519" ht="14.45" customHeight="1"/>
    <row r="520" ht="14.45" customHeight="1"/>
    <row r="521" ht="14.45" customHeight="1"/>
    <row r="522" ht="14.45" customHeight="1"/>
    <row r="523" ht="18.600000000000001" customHeight="1"/>
    <row r="524" ht="37.5" customHeight="1"/>
    <row r="525" ht="18.600000000000001" customHeight="1"/>
    <row r="526" ht="18.600000000000001" customHeight="1"/>
    <row r="527" ht="18.600000000000001" customHeight="1"/>
    <row r="528" ht="51.6" customHeight="1"/>
    <row r="529" ht="18.600000000000001" customHeight="1"/>
    <row r="530" ht="18.600000000000001" customHeight="1"/>
    <row r="531" ht="18.600000000000001" customHeight="1"/>
    <row r="532" ht="81" customHeight="1"/>
    <row r="533" ht="18.600000000000001" customHeight="1"/>
    <row r="534" ht="18.600000000000001" customHeight="1"/>
    <row r="535" ht="18.600000000000001" customHeight="1"/>
    <row r="536" ht="78" customHeight="1"/>
    <row r="537" ht="18.600000000000001" customHeight="1"/>
    <row r="538" ht="18.600000000000001" customHeight="1"/>
    <row r="539" ht="18.600000000000001" customHeight="1"/>
    <row r="540" ht="38.1" customHeight="1"/>
    <row r="541" ht="113.45" customHeight="1"/>
    <row r="542" ht="18.600000000000001" customHeight="1"/>
    <row r="543" ht="18.600000000000001" customHeight="1"/>
    <row r="544" ht="18.600000000000001" customHeight="1"/>
    <row r="545" ht="18.600000000000001" customHeight="1"/>
    <row r="546" ht="73.5" customHeight="1"/>
    <row r="547" ht="18.600000000000001" customHeight="1"/>
    <row r="548" ht="18.600000000000001" customHeight="1"/>
    <row r="549" ht="18.600000000000001" customHeight="1"/>
    <row r="550" ht="18.600000000000001" customHeight="1"/>
    <row r="551" ht="18.600000000000001" customHeight="1"/>
    <row r="552" ht="18.600000000000001" customHeight="1"/>
    <row r="553" ht="18.600000000000001" customHeight="1"/>
    <row r="554" ht="18.600000000000001" customHeight="1"/>
    <row r="555" ht="18.600000000000001" customHeight="1"/>
    <row r="556" ht="18.600000000000001" customHeight="1"/>
    <row r="557" ht="18.600000000000001" customHeight="1"/>
    <row r="558" ht="18.600000000000001" customHeight="1"/>
    <row r="559" ht="18.600000000000001" customHeight="1"/>
    <row r="560" ht="18.600000000000001" customHeight="1"/>
    <row r="561" ht="18.600000000000001" customHeight="1"/>
    <row r="562" ht="18.600000000000001" customHeight="1"/>
    <row r="563" ht="18.600000000000001" customHeight="1"/>
    <row r="564" ht="18.600000000000001" customHeight="1"/>
    <row r="565" ht="18.600000000000001" customHeight="1"/>
    <row r="566" ht="18.600000000000001" customHeight="1"/>
    <row r="567" ht="18.600000000000001" customHeight="1"/>
    <row r="568" ht="18.600000000000001" customHeight="1"/>
    <row r="569" ht="18.600000000000001" customHeight="1"/>
    <row r="570" ht="18.600000000000001" customHeight="1"/>
    <row r="571" ht="18.600000000000001" customHeight="1"/>
    <row r="572" ht="18.600000000000001" customHeight="1"/>
    <row r="573" ht="18.600000000000001" customHeight="1"/>
    <row r="574" ht="18.600000000000001" customHeight="1"/>
    <row r="575" ht="18.600000000000001" customHeight="1"/>
    <row r="576" ht="18.600000000000001" customHeight="1"/>
    <row r="577" ht="18.600000000000001" customHeight="1"/>
    <row r="578" ht="18.600000000000001" customHeight="1"/>
    <row r="579" ht="18.600000000000001" customHeight="1"/>
    <row r="580" ht="14.45" customHeight="1"/>
    <row r="581" ht="14.45" customHeight="1"/>
    <row r="582" ht="18.600000000000001" customHeight="1"/>
    <row r="583" ht="18.600000000000001" customHeight="1"/>
    <row r="584" ht="18.600000000000001" customHeight="1"/>
    <row r="585" ht="18.600000000000001" customHeight="1"/>
    <row r="586" ht="14.45" customHeight="1"/>
    <row r="587" ht="18.600000000000001" customHeight="1"/>
    <row r="588" ht="14.45" customHeight="1"/>
    <row r="589" ht="14.45" customHeight="1"/>
    <row r="590" ht="14.45" customHeight="1"/>
    <row r="591" ht="18.600000000000001" customHeight="1"/>
    <row r="592" ht="14.45" customHeight="1"/>
    <row r="593" ht="18.95" customHeight="1"/>
    <row r="594" ht="282" customHeight="1"/>
    <row r="595" ht="14.45" customHeight="1"/>
    <row r="596" ht="18.600000000000001" customHeight="1"/>
    <row r="597" ht="18.600000000000001" customHeight="1"/>
    <row r="598" ht="18.600000000000001" customHeight="1"/>
    <row r="599" ht="18.600000000000001" customHeight="1"/>
    <row r="600" ht="36" customHeight="1"/>
    <row r="601" ht="14.45" customHeight="1"/>
    <row r="602" ht="14.45" customHeight="1"/>
    <row r="603" ht="14.45" customHeight="1"/>
    <row r="604" ht="14.45" customHeight="1"/>
    <row r="605" ht="18.600000000000001" customHeight="1"/>
    <row r="606" ht="63.95" customHeight="1"/>
    <row r="607" ht="18.600000000000001" customHeight="1"/>
    <row r="608" ht="18.600000000000001" customHeight="1"/>
    <row r="609" ht="14.45" customHeight="1"/>
    <row r="610" ht="42.6" customHeight="1"/>
    <row r="611" ht="14.45" customHeight="1"/>
    <row r="612" ht="14.45" customHeight="1"/>
    <row r="613" ht="14.45" customHeight="1"/>
    <row r="614" ht="14.45" customHeight="1"/>
    <row r="615" ht="14.45" customHeight="1"/>
    <row r="616" ht="14.45" customHeight="1"/>
    <row r="617" ht="14.45" customHeight="1"/>
    <row r="618" ht="18.600000000000001" customHeight="1"/>
    <row r="619" ht="14.45" customHeight="1"/>
    <row r="620" ht="14.45" customHeight="1"/>
    <row r="621" ht="14.45" customHeight="1"/>
    <row r="622" ht="14.45" customHeight="1"/>
    <row r="623" ht="14.45" customHeight="1"/>
    <row r="624" ht="60.6" customHeight="1"/>
    <row r="625" ht="14.45" customHeight="1"/>
    <row r="626" ht="14.45" customHeight="1"/>
    <row r="627" ht="14.45" customHeight="1"/>
    <row r="628" ht="14.45" customHeight="1"/>
    <row r="629" ht="14.45" customHeight="1"/>
    <row r="630" ht="14.45" customHeight="1"/>
    <row r="631" ht="41.1" customHeight="1"/>
    <row r="632" ht="14.45" customHeight="1"/>
    <row r="633" ht="14.45" customHeight="1"/>
    <row r="634" ht="14.45" customHeight="1"/>
    <row r="635" ht="14.45" customHeight="1"/>
    <row r="636" ht="14.45" customHeight="1"/>
    <row r="637" ht="42.95" customHeight="1"/>
    <row r="638" ht="14.45" customHeight="1"/>
    <row r="639" ht="14.45" customHeight="1"/>
    <row r="640" ht="14.45" customHeight="1"/>
    <row r="641" ht="14.45" customHeight="1"/>
    <row r="642" ht="14.45" customHeight="1"/>
    <row r="643" ht="14.45" customHeight="1"/>
    <row r="644" ht="27" customHeight="1"/>
    <row r="645" ht="14.45" customHeight="1"/>
    <row r="646" ht="14.45" customHeight="1"/>
    <row r="647" ht="14.45" customHeight="1"/>
    <row r="648" ht="14.45" customHeight="1"/>
    <row r="649" ht="39.6" customHeight="1"/>
    <row r="650" ht="14.45" customHeight="1"/>
    <row r="651" ht="14.45" customHeight="1"/>
    <row r="652" ht="14.45" customHeight="1"/>
    <row r="653" ht="14.45" customHeight="1"/>
    <row r="654" ht="14.45" customHeight="1"/>
    <row r="655" ht="14.45" customHeight="1"/>
    <row r="656" ht="14.45" customHeight="1"/>
    <row r="657" ht="14.45" customHeight="1"/>
    <row r="658" ht="14.45" customHeight="1"/>
    <row r="659" ht="14.45" customHeight="1"/>
    <row r="660" ht="14.45" customHeight="1"/>
    <row r="661" ht="14.45" customHeight="1"/>
    <row r="662" ht="14.45" customHeight="1"/>
    <row r="663" ht="29.45" customHeight="1"/>
    <row r="664" ht="26.45" customHeight="1"/>
    <row r="665" ht="14.45" customHeight="1"/>
    <row r="666" ht="18.95" customHeight="1"/>
    <row r="667" ht="14.45" customHeight="1"/>
    <row r="668" ht="14.45" customHeight="1"/>
    <row r="669" ht="12.6" customHeight="1"/>
    <row r="670" ht="14.45" customHeight="1"/>
    <row r="671" ht="14.45" customHeight="1"/>
    <row r="673" ht="14.45" customHeight="1"/>
    <row r="676" ht="87.95" customHeight="1"/>
    <row r="681" ht="84.6" customHeight="1"/>
    <row r="682" ht="18.600000000000001" customHeight="1"/>
    <row r="683" ht="18.95" customHeight="1"/>
    <row r="684" ht="18.600000000000001" customHeight="1"/>
    <row r="685" ht="18.600000000000001" customHeight="1"/>
    <row r="686" ht="18.600000000000001" customHeight="1"/>
    <row r="688" ht="18.600000000000001" customHeight="1"/>
    <row r="689" ht="18.600000000000001" customHeight="1"/>
    <row r="691" ht="18.600000000000001" customHeight="1"/>
    <row r="692" ht="18.600000000000001" customHeight="1"/>
    <row r="693" ht="21" customHeight="1"/>
    <row r="694" ht="15.95" customHeight="1"/>
    <row r="695" ht="18.600000000000001" customHeight="1"/>
    <row r="697" ht="18.600000000000001" customHeight="1"/>
    <row r="701" ht="15.95" customHeight="1"/>
    <row r="702" ht="18.600000000000001" customHeight="1"/>
    <row r="704" ht="18.600000000000001" customHeight="1"/>
    <row r="705" ht="18.600000000000001" customHeight="1"/>
    <row r="706" ht="18.600000000000001" customHeight="1"/>
    <row r="707" ht="18.600000000000001" customHeight="1"/>
    <row r="708" ht="14.45" customHeight="1"/>
    <row r="712" ht="14.45" customHeight="1"/>
    <row r="713" ht="14.45" customHeight="1"/>
    <row r="714" ht="14.45" customHeight="1"/>
  </sheetData>
  <mergeCells count="1">
    <mergeCell ref="C5:M5"/>
  </mergeCells>
  <hyperlinks>
    <hyperlink ref="A4" location="'ÍNDICE REMISSIVO'!A1" display="Índice" xr:uid="{208E1689-0B82-4CCF-87C8-2D08CC8A1D0D}"/>
    <hyperlink ref="F1" location="ÍNDICE!A1" display="Índice" xr:uid="{745D9D3B-9114-4B93-9008-CACC11203650}"/>
    <hyperlink ref="G1" location="'TEMAS MATERIAIS'!A1" display="Temas materiais" xr:uid="{03151A1D-20FF-4B5D-A00E-A2164611CA2C}"/>
    <hyperlink ref="H1" location="AMBIENTAL!A1" display="Ambiental" xr:uid="{2A7BCF4E-2B30-482C-8549-023FE1501D2D}"/>
    <hyperlink ref="I1" location="ECONÔMICO!A1" display="Econômico " xr:uid="{4D333586-E5DB-44FE-94AC-350CC2677B54}"/>
    <hyperlink ref="J1" location="GOVERNANÇA!A1" display="Governança " xr:uid="{2F095AC6-CD7B-4884-B271-0D56593E34DF}"/>
    <hyperlink ref="L1" location="GRI!A1" display="GRI" xr:uid="{6C714288-D7FA-4BEB-BD7A-02974BA5DD16}"/>
    <hyperlink ref="M1" location="SASB!A1" display="SASB" xr:uid="{219D8388-D12F-464C-9CA8-CCB903F32EF2}"/>
    <hyperlink ref="K1" location="SOCIAL!A1" display="Social " xr:uid="{73B21D67-0BE5-4FDF-8974-8587C987F961}"/>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F6DC7-621C-4607-90FB-E77BCE9D0801}">
  <sheetPr>
    <tabColor rgb="FF0070C0"/>
  </sheetPr>
  <dimension ref="A1:X734"/>
  <sheetViews>
    <sheetView showGridLines="0" topLeftCell="B6" zoomScale="90" zoomScaleNormal="90" workbookViewId="0">
      <selection activeCell="J24" sqref="J24"/>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1516</v>
      </c>
      <c r="S3" s="21"/>
    </row>
    <row r="4" spans="1:19" ht="21">
      <c r="A4" s="5" t="s">
        <v>0</v>
      </c>
      <c r="B4" s="6">
        <v>3</v>
      </c>
      <c r="C4" s="4"/>
    </row>
    <row r="5" spans="1:19" ht="21">
      <c r="A5" s="5"/>
      <c r="B5" s="6"/>
      <c r="C5" s="13" t="s">
        <v>1517</v>
      </c>
      <c r="D5" s="10"/>
      <c r="E5" s="10"/>
      <c r="F5" s="10"/>
      <c r="G5" s="10"/>
      <c r="H5" s="10"/>
      <c r="I5" s="10"/>
      <c r="J5" s="10"/>
      <c r="K5" s="10"/>
      <c r="L5" s="10"/>
      <c r="M5" s="10"/>
    </row>
    <row r="6" spans="1:19" ht="18.600000000000001">
      <c r="A6" s="5"/>
      <c r="B6" s="6"/>
      <c r="C6" s="135"/>
    </row>
    <row r="7" spans="1:19" ht="21.6" thickBot="1">
      <c r="C7" s="506" t="s">
        <v>1518</v>
      </c>
      <c r="D7" s="506"/>
      <c r="E7" s="506"/>
      <c r="F7" s="506"/>
      <c r="G7" s="506"/>
      <c r="H7" s="81">
        <v>2019</v>
      </c>
      <c r="I7" s="81">
        <v>2020</v>
      </c>
      <c r="J7" s="81">
        <v>2021</v>
      </c>
      <c r="K7" s="81">
        <v>2022</v>
      </c>
      <c r="L7" s="81">
        <v>2023</v>
      </c>
      <c r="M7" s="415">
        <v>2024</v>
      </c>
    </row>
    <row r="8" spans="1:19" ht="18.600000000000001" customHeight="1">
      <c r="C8" s="642" t="s">
        <v>1519</v>
      </c>
      <c r="D8" s="642"/>
      <c r="E8" s="642"/>
      <c r="F8" s="642"/>
      <c r="G8" s="642"/>
      <c r="H8" s="275">
        <v>187802332.87</v>
      </c>
      <c r="I8" s="275">
        <v>186882892.21229154</v>
      </c>
      <c r="J8" s="275">
        <v>188512343.04362148</v>
      </c>
      <c r="K8" s="275">
        <v>187376559.76577294</v>
      </c>
      <c r="L8" s="275">
        <v>175095185.91143337</v>
      </c>
      <c r="M8" s="456">
        <v>172885362</v>
      </c>
    </row>
    <row r="9" spans="1:19" ht="18.600000000000001">
      <c r="C9" s="621" t="s">
        <v>1520</v>
      </c>
      <c r="D9" s="621"/>
      <c r="E9" s="621"/>
      <c r="F9" s="621"/>
      <c r="G9" s="621"/>
      <c r="H9" s="276">
        <v>11.18040363943914</v>
      </c>
      <c r="I9" s="276">
        <v>11.613281324148836</v>
      </c>
      <c r="J9" s="276">
        <v>11.172973529675163</v>
      </c>
      <c r="K9" s="276">
        <v>11.308428770393277</v>
      </c>
      <c r="L9" s="276">
        <v>11.073488888109374</v>
      </c>
      <c r="M9" s="457">
        <v>10.87</v>
      </c>
    </row>
    <row r="10" spans="1:19" ht="18.600000000000001">
      <c r="C10" s="194"/>
      <c r="D10" s="194"/>
      <c r="E10" s="194"/>
      <c r="F10" s="194"/>
      <c r="G10" s="194"/>
      <c r="H10" s="194"/>
      <c r="I10" s="194"/>
      <c r="J10" s="194"/>
      <c r="K10" s="194"/>
      <c r="L10" s="194"/>
      <c r="M10" s="336"/>
    </row>
    <row r="11" spans="1:19" ht="18.600000000000001" customHeight="1">
      <c r="C11" s="575" t="s">
        <v>1521</v>
      </c>
      <c r="D11" s="575"/>
      <c r="E11" s="575"/>
      <c r="F11" s="575"/>
      <c r="G11" s="177"/>
      <c r="H11" s="177"/>
      <c r="I11" s="177"/>
      <c r="J11" s="177"/>
      <c r="K11" s="177"/>
      <c r="L11" s="177"/>
      <c r="M11" s="369"/>
      <c r="N11" s="194"/>
      <c r="O11" s="194"/>
    </row>
    <row r="12" spans="1:19" ht="18.600000000000001" customHeight="1">
      <c r="C12" s="279" t="s">
        <v>420</v>
      </c>
      <c r="D12" s="277"/>
      <c r="E12" s="277"/>
      <c r="F12" s="277"/>
      <c r="G12" s="194"/>
      <c r="H12" s="281">
        <v>7.3999999999999996E-2</v>
      </c>
      <c r="I12" s="281">
        <v>8.3000000000000004E-2</v>
      </c>
      <c r="J12" s="281">
        <v>7.6999999999999999E-2</v>
      </c>
      <c r="K12" s="282">
        <v>8.1073535166271957E-2</v>
      </c>
      <c r="L12" s="283">
        <v>9.1430542917216889E-2</v>
      </c>
      <c r="M12" s="458">
        <v>9.0999999999999998E-2</v>
      </c>
      <c r="N12" s="194"/>
      <c r="O12" s="194"/>
    </row>
    <row r="13" spans="1:19" ht="18.600000000000001" customHeight="1">
      <c r="C13" s="280" t="s">
        <v>423</v>
      </c>
      <c r="D13" s="278"/>
      <c r="E13" s="194"/>
      <c r="F13" s="194"/>
      <c r="G13" s="194"/>
      <c r="H13" s="281" t="s">
        <v>612</v>
      </c>
      <c r="I13" s="281" t="s">
        <v>612</v>
      </c>
      <c r="J13" s="281" t="s">
        <v>612</v>
      </c>
      <c r="K13" s="281">
        <v>7.6330843504295282E-2</v>
      </c>
      <c r="L13" s="283">
        <v>8.8401525794551461E-2</v>
      </c>
      <c r="M13" s="458">
        <v>0.105</v>
      </c>
      <c r="N13" s="194"/>
      <c r="O13" s="194"/>
    </row>
    <row r="14" spans="1:19" ht="18.600000000000001" customHeight="1">
      <c r="C14" s="280" t="s">
        <v>425</v>
      </c>
      <c r="D14" s="278"/>
      <c r="E14" s="194"/>
      <c r="F14" s="194"/>
      <c r="G14" s="194"/>
      <c r="H14" s="281" t="s">
        <v>612</v>
      </c>
      <c r="I14" s="281" t="s">
        <v>612</v>
      </c>
      <c r="J14" s="281" t="s">
        <v>612</v>
      </c>
      <c r="K14" s="281">
        <v>0.39727935749758109</v>
      </c>
      <c r="L14" s="283">
        <v>0.46543534647256807</v>
      </c>
      <c r="M14" s="458">
        <v>0.496</v>
      </c>
      <c r="N14" s="194"/>
      <c r="O14" s="194"/>
    </row>
    <row r="15" spans="1:19" ht="18.600000000000001" customHeight="1">
      <c r="C15" s="280" t="s">
        <v>424</v>
      </c>
      <c r="D15" s="194"/>
      <c r="E15" s="194"/>
      <c r="F15" s="194"/>
      <c r="G15" s="194"/>
      <c r="H15" s="281" t="s">
        <v>612</v>
      </c>
      <c r="I15" s="281" t="s">
        <v>612</v>
      </c>
      <c r="J15" s="281" t="s">
        <v>612</v>
      </c>
      <c r="K15" s="281">
        <v>0.53408718015219214</v>
      </c>
      <c r="L15" s="283">
        <v>0.58541110560784337</v>
      </c>
      <c r="M15" s="458">
        <v>0.65</v>
      </c>
      <c r="N15" s="194"/>
      <c r="O15" s="194"/>
    </row>
    <row r="16" spans="1:19" ht="18.600000000000001" customHeight="1">
      <c r="C16" s="280" t="s">
        <v>426</v>
      </c>
      <c r="D16" s="194"/>
      <c r="E16" s="194"/>
      <c r="F16" s="194"/>
      <c r="G16" s="194"/>
      <c r="H16" s="281" t="s">
        <v>612</v>
      </c>
      <c r="I16" s="281" t="s">
        <v>612</v>
      </c>
      <c r="J16" s="281" t="s">
        <v>612</v>
      </c>
      <c r="K16" s="281">
        <v>1.8797145009035583E-2</v>
      </c>
      <c r="L16" s="283">
        <v>1.0292335438993796E-2</v>
      </c>
      <c r="M16" s="458">
        <v>7.0000000000000001E-3</v>
      </c>
      <c r="N16" s="194"/>
      <c r="O16" s="194"/>
    </row>
    <row r="17" spans="3:15" ht="18.600000000000001" customHeight="1">
      <c r="C17" s="280" t="s">
        <v>1522</v>
      </c>
      <c r="D17" s="194"/>
      <c r="E17" s="194"/>
      <c r="F17" s="194"/>
      <c r="G17" s="194"/>
      <c r="H17" s="194"/>
      <c r="I17" s="194"/>
      <c r="J17" s="273"/>
      <c r="K17" s="273"/>
      <c r="L17" s="273"/>
      <c r="M17" s="372"/>
      <c r="N17" s="194"/>
      <c r="O17" s="194"/>
    </row>
    <row r="18" spans="3:15" ht="18.600000000000001" customHeight="1">
      <c r="C18" s="269"/>
      <c r="D18" s="194"/>
      <c r="E18" s="194"/>
      <c r="F18" s="194"/>
      <c r="G18" s="194"/>
      <c r="H18" s="194"/>
      <c r="I18" s="194"/>
      <c r="J18" s="273"/>
      <c r="K18" s="273"/>
      <c r="L18" s="273"/>
      <c r="M18" s="372"/>
      <c r="N18" s="194"/>
      <c r="O18" s="194"/>
    </row>
    <row r="19" spans="3:15" ht="18.600000000000001" customHeight="1">
      <c r="C19" s="575" t="s">
        <v>1521</v>
      </c>
      <c r="D19" s="575"/>
      <c r="E19" s="575"/>
      <c r="F19" s="575"/>
      <c r="G19" s="177"/>
      <c r="H19" s="177"/>
      <c r="I19" s="177"/>
      <c r="J19" s="177"/>
      <c r="K19" s="177"/>
      <c r="L19" s="177"/>
      <c r="M19" s="369"/>
      <c r="N19" s="194"/>
      <c r="O19" s="194"/>
    </row>
    <row r="20" spans="3:15" ht="18.600000000000001" customHeight="1">
      <c r="C20" s="280" t="s">
        <v>1523</v>
      </c>
      <c r="D20" s="277"/>
      <c r="E20" s="277"/>
      <c r="F20" s="277"/>
      <c r="G20" s="194"/>
      <c r="H20" s="281" t="s">
        <v>612</v>
      </c>
      <c r="I20" s="281" t="s">
        <v>612</v>
      </c>
      <c r="J20" s="281" t="s">
        <v>612</v>
      </c>
      <c r="K20" s="284">
        <v>0.66200000000000003</v>
      </c>
      <c r="L20" s="285">
        <v>0.65904312651823993</v>
      </c>
      <c r="M20" s="464">
        <v>0.61999000000000004</v>
      </c>
      <c r="N20" s="194"/>
      <c r="O20" s="194"/>
    </row>
    <row r="21" spans="3:15" ht="18.600000000000001" customHeight="1">
      <c r="C21" s="280" t="s">
        <v>877</v>
      </c>
      <c r="D21" s="278"/>
      <c r="E21" s="194"/>
      <c r="F21" s="194"/>
      <c r="G21" s="194"/>
      <c r="H21" s="281" t="s">
        <v>612</v>
      </c>
      <c r="I21" s="281" t="s">
        <v>612</v>
      </c>
      <c r="J21" s="281" t="s">
        <v>612</v>
      </c>
      <c r="K21" s="284">
        <v>0.215</v>
      </c>
      <c r="L21" s="285">
        <v>0.1870398244647469</v>
      </c>
      <c r="M21" s="464">
        <v>0.23774000000000001</v>
      </c>
      <c r="N21" s="194"/>
      <c r="O21" s="194"/>
    </row>
    <row r="22" spans="3:15" ht="18.600000000000001" customHeight="1">
      <c r="C22" s="280" t="s">
        <v>1524</v>
      </c>
      <c r="D22" s="278"/>
      <c r="E22" s="194"/>
      <c r="F22" s="194"/>
      <c r="G22" s="194"/>
      <c r="H22" s="281" t="s">
        <v>612</v>
      </c>
      <c r="I22" s="281" t="s">
        <v>612</v>
      </c>
      <c r="J22" s="281" t="s">
        <v>612</v>
      </c>
      <c r="K22" s="284">
        <v>8.1000000000000003E-2</v>
      </c>
      <c r="L22" s="285">
        <v>9.1430542917216889E-2</v>
      </c>
      <c r="M22" s="464">
        <v>9.0740000000000001E-2</v>
      </c>
      <c r="N22" s="194"/>
      <c r="O22" s="194"/>
    </row>
    <row r="23" spans="3:15" ht="18.600000000000001" customHeight="1">
      <c r="C23" s="280" t="s">
        <v>1525</v>
      </c>
      <c r="D23" s="194"/>
      <c r="E23" s="194"/>
      <c r="F23" s="194"/>
      <c r="G23" s="194"/>
      <c r="H23" s="281" t="s">
        <v>612</v>
      </c>
      <c r="I23" s="281" t="s">
        <v>612</v>
      </c>
      <c r="J23" s="281" t="s">
        <v>612</v>
      </c>
      <c r="K23" s="284">
        <v>0.04</v>
      </c>
      <c r="L23" s="285">
        <v>2.9047509505610504E-2</v>
      </c>
      <c r="M23" s="464">
        <v>2.4559999999999998E-2</v>
      </c>
      <c r="N23" s="194"/>
      <c r="O23" s="194"/>
    </row>
    <row r="24" spans="3:15" ht="18.600000000000001" customHeight="1">
      <c r="C24" s="280" t="s">
        <v>1526</v>
      </c>
      <c r="D24" s="194"/>
      <c r="E24" s="194"/>
      <c r="F24" s="194"/>
      <c r="G24" s="194"/>
      <c r="H24" s="281" t="s">
        <v>612</v>
      </c>
      <c r="I24" s="281" t="s">
        <v>612</v>
      </c>
      <c r="J24" s="281" t="s">
        <v>612</v>
      </c>
      <c r="K24" s="175" t="s">
        <v>1527</v>
      </c>
      <c r="L24" s="285">
        <v>3.0811751128909225E-2</v>
      </c>
      <c r="M24" s="464">
        <v>2.4129999999999999E-2</v>
      </c>
      <c r="N24" s="194"/>
      <c r="O24" s="194"/>
    </row>
    <row r="25" spans="3:15" ht="18.600000000000001" customHeight="1">
      <c r="C25" s="280" t="s">
        <v>1528</v>
      </c>
      <c r="D25" s="194"/>
      <c r="E25" s="194"/>
      <c r="F25" s="194"/>
      <c r="G25" s="194"/>
      <c r="H25" s="286"/>
      <c r="I25" s="286"/>
      <c r="J25" s="286"/>
      <c r="K25" s="284">
        <v>2.1999999999999999E-2</v>
      </c>
      <c r="L25" s="285">
        <v>2.6272454652771253E-3</v>
      </c>
      <c r="M25" s="464">
        <v>3.1800000000000001E-3</v>
      </c>
      <c r="N25" s="194"/>
      <c r="O25" s="194"/>
    </row>
    <row r="26" spans="3:15" ht="18.600000000000001" customHeight="1">
      <c r="C26" s="172" t="s">
        <v>1529</v>
      </c>
      <c r="M26" s="334"/>
      <c r="N26" s="194"/>
      <c r="O26" s="194"/>
    </row>
    <row r="27" spans="3:15" ht="18.600000000000001" customHeight="1">
      <c r="M27" s="334"/>
      <c r="N27" s="194"/>
      <c r="O27" s="194"/>
    </row>
    <row r="28" spans="3:15" ht="40.5" customHeight="1">
      <c r="C28" s="575" t="s">
        <v>1530</v>
      </c>
      <c r="D28" s="575"/>
      <c r="E28" s="575"/>
      <c r="F28" s="575"/>
      <c r="G28" s="177"/>
      <c r="H28" s="177"/>
      <c r="I28" s="177"/>
      <c r="J28" s="177"/>
      <c r="K28" s="177"/>
      <c r="L28" s="177"/>
      <c r="M28" s="369"/>
      <c r="N28" s="194"/>
      <c r="O28" s="194"/>
    </row>
    <row r="29" spans="3:15" ht="42.95" customHeight="1">
      <c r="C29" s="577" t="s">
        <v>1531</v>
      </c>
      <c r="D29" s="577"/>
      <c r="E29" s="577"/>
      <c r="F29" s="577"/>
      <c r="G29" s="577"/>
      <c r="H29" s="287">
        <v>6.4000000000000001E-2</v>
      </c>
      <c r="I29" s="287">
        <v>4.8000000000000001E-2</v>
      </c>
      <c r="J29" s="287">
        <v>5.3999999999999999E-2</v>
      </c>
      <c r="K29" s="287">
        <v>6.9000000000000006E-2</v>
      </c>
      <c r="L29" s="288">
        <v>7.0999999999999994E-2</v>
      </c>
      <c r="M29" s="459">
        <v>0.09</v>
      </c>
      <c r="N29" s="194"/>
      <c r="O29" s="194"/>
    </row>
    <row r="30" spans="3:15" ht="42.95" customHeight="1">
      <c r="C30" s="577" t="s">
        <v>1532</v>
      </c>
      <c r="D30" s="577"/>
      <c r="E30" s="577"/>
      <c r="F30" s="577"/>
      <c r="G30" s="577"/>
      <c r="H30" s="287">
        <v>0.127</v>
      </c>
      <c r="I30" s="287">
        <v>0.11700000000000001</v>
      </c>
      <c r="J30" s="287">
        <v>0.13100000000000001</v>
      </c>
      <c r="K30" s="287">
        <v>0.17399999999999999</v>
      </c>
      <c r="L30" s="287">
        <v>0.16900000000000001</v>
      </c>
      <c r="M30" s="460">
        <v>0.24</v>
      </c>
      <c r="N30" s="194"/>
      <c r="O30" s="194"/>
    </row>
    <row r="31" spans="3:15" ht="42.95" customHeight="1">
      <c r="C31" s="641" t="s">
        <v>1533</v>
      </c>
      <c r="D31" s="641"/>
      <c r="E31" s="641"/>
      <c r="F31" s="641"/>
      <c r="G31" s="641"/>
      <c r="H31" s="287">
        <v>0.72</v>
      </c>
      <c r="I31" s="287">
        <v>0.74</v>
      </c>
      <c r="J31" s="287">
        <v>0.71</v>
      </c>
      <c r="K31" s="287">
        <v>0.8</v>
      </c>
      <c r="L31" s="287">
        <v>0.8</v>
      </c>
      <c r="M31" s="463">
        <v>0.83608000000000005</v>
      </c>
      <c r="N31" s="194"/>
      <c r="O31" s="194"/>
    </row>
    <row r="32" spans="3:15" ht="18.600000000000001" customHeight="1">
      <c r="M32" s="334"/>
      <c r="N32" s="194"/>
      <c r="O32" s="194"/>
    </row>
    <row r="33" spans="13:15" ht="18.600000000000001" customHeight="1">
      <c r="M33" s="334"/>
      <c r="N33" s="194"/>
      <c r="O33" s="194"/>
    </row>
    <row r="34" spans="13:15" ht="18.600000000000001" customHeight="1">
      <c r="N34" s="194"/>
      <c r="O34" s="194"/>
    </row>
    <row r="35" spans="13:15" ht="18.600000000000001" customHeight="1">
      <c r="N35" s="194"/>
      <c r="O35" s="194"/>
    </row>
    <row r="36" spans="13:15" ht="18.600000000000001" customHeight="1">
      <c r="N36" s="194"/>
      <c r="O36" s="194"/>
    </row>
    <row r="37" spans="13:15" ht="18.600000000000001" customHeight="1">
      <c r="N37" s="194"/>
      <c r="O37" s="194"/>
    </row>
    <row r="38" spans="13:15" ht="18.600000000000001" customHeight="1">
      <c r="N38" s="194"/>
      <c r="O38" s="194"/>
    </row>
    <row r="39" spans="13:15" ht="18.600000000000001" customHeight="1">
      <c r="N39" s="194"/>
      <c r="O39" s="194"/>
    </row>
    <row r="40" spans="13:15" ht="18.600000000000001" customHeight="1">
      <c r="N40" s="194"/>
      <c r="O40" s="194"/>
    </row>
    <row r="41" spans="13:15" ht="18.600000000000001" customHeight="1">
      <c r="N41" s="194"/>
      <c r="O41" s="194"/>
    </row>
    <row r="42" spans="13:15" ht="18.600000000000001" customHeight="1">
      <c r="N42" s="194"/>
      <c r="O42" s="194"/>
    </row>
    <row r="43" spans="13:15" ht="18.600000000000001" customHeight="1">
      <c r="N43" s="194"/>
      <c r="O43" s="194"/>
    </row>
    <row r="44" spans="13:15" ht="18.600000000000001" customHeight="1">
      <c r="N44" s="194"/>
      <c r="O44" s="194"/>
    </row>
    <row r="45" spans="13:15" ht="18.600000000000001" customHeight="1">
      <c r="N45" s="194"/>
      <c r="O45" s="194"/>
    </row>
    <row r="46" spans="13:15" ht="18.600000000000001" customHeight="1">
      <c r="N46" s="194"/>
      <c r="O46" s="194"/>
    </row>
    <row r="47" spans="13:15" ht="18.600000000000001" customHeight="1">
      <c r="N47" s="194"/>
      <c r="O47" s="194"/>
    </row>
    <row r="48" spans="13:15" ht="18.600000000000001" customHeight="1">
      <c r="N48" s="194"/>
      <c r="O48" s="194"/>
    </row>
    <row r="49" spans="14:24" ht="18.600000000000001" customHeight="1">
      <c r="N49" s="194"/>
      <c r="O49" s="194"/>
    </row>
    <row r="50" spans="14:24" ht="18.600000000000001" customHeight="1">
      <c r="N50" s="194"/>
      <c r="O50" s="194"/>
    </row>
    <row r="51" spans="14:24" ht="18.600000000000001" customHeight="1">
      <c r="N51" s="194"/>
      <c r="O51" s="194"/>
    </row>
    <row r="52" spans="14:24" ht="18.600000000000001" customHeight="1">
      <c r="N52" s="194"/>
      <c r="O52" s="194"/>
    </row>
    <row r="53" spans="14:24" ht="18.600000000000001" customHeight="1">
      <c r="N53" s="194"/>
      <c r="O53" s="194"/>
    </row>
    <row r="54" spans="14:24" ht="18.600000000000001" customHeight="1">
      <c r="N54" s="194"/>
      <c r="O54" s="194"/>
    </row>
    <row r="55" spans="14:24" ht="18.600000000000001" customHeight="1">
      <c r="N55" s="194"/>
      <c r="O55" s="194"/>
    </row>
    <row r="56" spans="14:24" ht="18.600000000000001" customHeight="1">
      <c r="N56" s="194"/>
      <c r="O56" s="194"/>
    </row>
    <row r="57" spans="14:24" ht="18.600000000000001" customHeight="1">
      <c r="N57" s="194"/>
      <c r="O57" s="194"/>
    </row>
    <row r="58" spans="14:24" ht="18.600000000000001" customHeight="1">
      <c r="N58" s="194"/>
      <c r="O58" s="194"/>
    </row>
    <row r="59" spans="14:24" ht="18.600000000000001" customHeight="1">
      <c r="N59" s="194"/>
      <c r="O59" s="194"/>
    </row>
    <row r="60" spans="14:24" ht="18.600000000000001" customHeight="1">
      <c r="N60" s="575"/>
      <c r="O60" s="575"/>
      <c r="P60" s="575"/>
      <c r="Q60" s="575"/>
      <c r="R60" s="177"/>
      <c r="S60" s="177"/>
      <c r="T60" s="177"/>
      <c r="U60" s="177"/>
      <c r="V60" s="177"/>
      <c r="W60" s="177"/>
      <c r="X60" s="177"/>
    </row>
    <row r="61" spans="14:24" ht="18.600000000000001" customHeight="1">
      <c r="N61" s="194"/>
      <c r="O61" s="194"/>
    </row>
    <row r="62" spans="14:24" ht="18.600000000000001" customHeight="1">
      <c r="N62" s="194"/>
      <c r="O62" s="194"/>
    </row>
    <row r="63" spans="14:24" ht="18.600000000000001" customHeight="1">
      <c r="N63" s="194"/>
      <c r="O63" s="194"/>
    </row>
    <row r="64" spans="14:24" ht="18.600000000000001" customHeight="1">
      <c r="N64" s="194"/>
      <c r="O64" s="194"/>
    </row>
    <row r="65" spans="14:15" ht="18.600000000000001" customHeight="1">
      <c r="N65" s="194"/>
      <c r="O65" s="194"/>
    </row>
    <row r="66" spans="14:15" ht="18.600000000000001" customHeight="1">
      <c r="N66" s="194"/>
      <c r="O66" s="194"/>
    </row>
    <row r="67" spans="14:15" ht="18.600000000000001" customHeight="1">
      <c r="N67" s="194"/>
      <c r="O67" s="194"/>
    </row>
    <row r="68" spans="14:15" ht="18.600000000000001" customHeight="1">
      <c r="N68" s="194"/>
      <c r="O68" s="194"/>
    </row>
    <row r="69" spans="14:15" ht="18.600000000000001" customHeight="1">
      <c r="N69" s="194"/>
      <c r="O69" s="194"/>
    </row>
    <row r="70" spans="14:15" ht="18.600000000000001" customHeight="1">
      <c r="N70" s="194"/>
      <c r="O70" s="194"/>
    </row>
    <row r="71" spans="14:15" ht="18.600000000000001" customHeight="1">
      <c r="N71" s="194"/>
      <c r="O71" s="194"/>
    </row>
    <row r="72" spans="14:15" ht="18.600000000000001" customHeight="1">
      <c r="N72" s="194"/>
      <c r="O72" s="194"/>
    </row>
    <row r="73" spans="14:15" ht="18.600000000000001" customHeight="1">
      <c r="N73" s="194"/>
      <c r="O73" s="194"/>
    </row>
    <row r="74" spans="14:15" ht="18.600000000000001" customHeight="1">
      <c r="N74" s="194"/>
      <c r="O74" s="194"/>
    </row>
    <row r="75" spans="14:15" ht="18.600000000000001" customHeight="1">
      <c r="N75" s="194"/>
      <c r="O75" s="194"/>
    </row>
    <row r="76" spans="14:15" ht="18.600000000000001" customHeight="1">
      <c r="N76" s="194"/>
      <c r="O76" s="194"/>
    </row>
    <row r="77" spans="14:15" ht="18.600000000000001" customHeight="1">
      <c r="N77" s="194"/>
      <c r="O77" s="194"/>
    </row>
    <row r="78" spans="14:15" ht="18.600000000000001" customHeight="1">
      <c r="N78" s="194"/>
      <c r="O78" s="194"/>
    </row>
    <row r="79" spans="14:15" ht="18.600000000000001" customHeight="1">
      <c r="N79" s="194"/>
      <c r="O79" s="194"/>
    </row>
    <row r="80" spans="14:15" ht="18.600000000000001" customHeight="1">
      <c r="N80" s="194"/>
      <c r="O80" s="194"/>
    </row>
    <row r="81" spans="14:15" ht="18.600000000000001" customHeight="1">
      <c r="N81" s="194"/>
      <c r="O81" s="194"/>
    </row>
    <row r="82" spans="14:15" ht="18.600000000000001" customHeight="1">
      <c r="N82" s="194"/>
      <c r="O82" s="194"/>
    </row>
    <row r="83" spans="14:15" ht="18.600000000000001" customHeight="1">
      <c r="N83" s="194"/>
      <c r="O83" s="194"/>
    </row>
    <row r="84" spans="14:15" ht="18.600000000000001" customHeight="1">
      <c r="N84" s="194"/>
      <c r="O84" s="194"/>
    </row>
    <row r="85" spans="14:15" ht="18.600000000000001" customHeight="1">
      <c r="N85" s="194"/>
      <c r="O85" s="194"/>
    </row>
    <row r="86" spans="14:15" ht="18.600000000000001" customHeight="1">
      <c r="N86" s="194"/>
      <c r="O86" s="194"/>
    </row>
    <row r="87" spans="14:15" ht="18.600000000000001" customHeight="1">
      <c r="N87" s="194"/>
      <c r="O87" s="194"/>
    </row>
    <row r="88" spans="14:15" ht="18.600000000000001" customHeight="1">
      <c r="N88" s="194"/>
      <c r="O88" s="194"/>
    </row>
    <row r="89" spans="14:15" ht="18.600000000000001" customHeight="1">
      <c r="N89" s="194"/>
      <c r="O89" s="194"/>
    </row>
    <row r="90" spans="14:15" ht="18.600000000000001" customHeight="1">
      <c r="N90" s="194"/>
      <c r="O90" s="194"/>
    </row>
    <row r="91" spans="14:15" ht="18.600000000000001" customHeight="1">
      <c r="N91" s="194"/>
      <c r="O91" s="194"/>
    </row>
    <row r="92" spans="14:15" ht="18.600000000000001" customHeight="1">
      <c r="N92" s="194"/>
      <c r="O92" s="194"/>
    </row>
    <row r="93" spans="14:15" ht="18.600000000000001" customHeight="1">
      <c r="N93" s="194"/>
      <c r="O93" s="194"/>
    </row>
    <row r="94" spans="14:15" ht="18.600000000000001" customHeight="1">
      <c r="N94" s="194"/>
      <c r="O94" s="194"/>
    </row>
    <row r="95" spans="14:15" ht="18.600000000000001" customHeight="1">
      <c r="N95" s="194"/>
      <c r="O95" s="194"/>
    </row>
    <row r="96" spans="14:15" ht="18.600000000000001" customHeight="1">
      <c r="N96" s="194"/>
      <c r="O96" s="194"/>
    </row>
    <row r="97" spans="14:15" ht="18.600000000000001" customHeight="1">
      <c r="N97" s="194"/>
      <c r="O97" s="194"/>
    </row>
    <row r="98" spans="14:15" ht="18.600000000000001" customHeight="1">
      <c r="N98" s="194"/>
      <c r="O98" s="194"/>
    </row>
    <row r="99" spans="14:15" ht="18.600000000000001" customHeight="1">
      <c r="N99" s="194"/>
      <c r="O99" s="194"/>
    </row>
    <row r="100" spans="14:15" ht="18.600000000000001" customHeight="1">
      <c r="N100" s="194"/>
      <c r="O100" s="194"/>
    </row>
    <row r="101" spans="14:15" ht="18.600000000000001" customHeight="1">
      <c r="N101" s="194"/>
      <c r="O101" s="194"/>
    </row>
    <row r="102" spans="14:15" ht="18.600000000000001" customHeight="1">
      <c r="N102" s="194"/>
      <c r="O102" s="194"/>
    </row>
    <row r="103" spans="14:15" ht="18.600000000000001" customHeight="1">
      <c r="N103" s="194"/>
      <c r="O103" s="194"/>
    </row>
    <row r="104" spans="14:15" ht="18.600000000000001" customHeight="1">
      <c r="N104" s="194"/>
      <c r="O104" s="194"/>
    </row>
    <row r="105" spans="14:15" ht="18.600000000000001" customHeight="1">
      <c r="N105" s="194"/>
      <c r="O105" s="194"/>
    </row>
    <row r="106" spans="14:15" ht="18.600000000000001" customHeight="1">
      <c r="N106" s="194"/>
      <c r="O106" s="194"/>
    </row>
    <row r="107" spans="14:15" ht="18.600000000000001" customHeight="1">
      <c r="N107" s="194"/>
      <c r="O107" s="194"/>
    </row>
    <row r="108" spans="14:15" ht="18.600000000000001" customHeight="1">
      <c r="N108" s="194"/>
      <c r="O108" s="194"/>
    </row>
    <row r="109" spans="14:15" ht="18.600000000000001" customHeight="1">
      <c r="N109" s="194"/>
      <c r="O109" s="194"/>
    </row>
    <row r="110" spans="14:15" ht="18.600000000000001" customHeight="1">
      <c r="N110" s="194"/>
      <c r="O110" s="194"/>
    </row>
    <row r="111" spans="14:15" ht="18.600000000000001" customHeight="1">
      <c r="N111" s="194"/>
      <c r="O111" s="194"/>
    </row>
    <row r="112" spans="14:15" ht="18.600000000000001" customHeight="1">
      <c r="N112" s="194"/>
      <c r="O112" s="194"/>
    </row>
    <row r="113" spans="14:15" ht="18.600000000000001" customHeight="1">
      <c r="N113" s="194"/>
      <c r="O113" s="194"/>
    </row>
    <row r="114" spans="14:15" ht="18.600000000000001" customHeight="1">
      <c r="N114" s="194"/>
      <c r="O114" s="194"/>
    </row>
    <row r="115" spans="14:15" ht="18.600000000000001" customHeight="1">
      <c r="N115" s="194"/>
      <c r="O115" s="194"/>
    </row>
    <row r="116" spans="14:15" ht="18.600000000000001" customHeight="1">
      <c r="N116" s="194"/>
      <c r="O116" s="194"/>
    </row>
    <row r="117" spans="14:15" ht="18.600000000000001" customHeight="1">
      <c r="N117" s="194"/>
      <c r="O117" s="194"/>
    </row>
    <row r="118" spans="14:15" ht="18.600000000000001" customHeight="1">
      <c r="N118" s="194"/>
      <c r="O118" s="194"/>
    </row>
    <row r="119" spans="14:15" ht="18.600000000000001" customHeight="1">
      <c r="N119" s="194"/>
      <c r="O119" s="194"/>
    </row>
    <row r="120" spans="14:15" ht="18.600000000000001" customHeight="1">
      <c r="N120" s="194"/>
      <c r="O120" s="194"/>
    </row>
    <row r="121" spans="14:15" ht="18.600000000000001" customHeight="1">
      <c r="N121" s="194"/>
      <c r="O121" s="194"/>
    </row>
    <row r="122" spans="14:15" ht="18.600000000000001" customHeight="1">
      <c r="N122" s="194"/>
      <c r="O122" s="194"/>
    </row>
    <row r="123" spans="14:15" ht="18.600000000000001" customHeight="1">
      <c r="N123" s="194"/>
      <c r="O123" s="194"/>
    </row>
    <row r="124" spans="14:15" ht="18.600000000000001" customHeight="1">
      <c r="N124" s="194"/>
      <c r="O124" s="194"/>
    </row>
    <row r="125" spans="14:15" ht="18.600000000000001" customHeight="1">
      <c r="N125" s="194"/>
      <c r="O125" s="194"/>
    </row>
    <row r="126" spans="14:15" ht="18.600000000000001" customHeight="1">
      <c r="N126" s="194"/>
      <c r="O126" s="194"/>
    </row>
    <row r="127" spans="14:15" ht="18.600000000000001" customHeight="1">
      <c r="N127" s="194"/>
      <c r="O127" s="194"/>
    </row>
    <row r="128" spans="14:15" ht="18.600000000000001" customHeight="1">
      <c r="N128" s="194"/>
      <c r="O128" s="194"/>
    </row>
    <row r="129" spans="14:15" ht="18.600000000000001" customHeight="1">
      <c r="N129" s="194"/>
      <c r="O129" s="194"/>
    </row>
    <row r="130" spans="14:15" ht="18.600000000000001" customHeight="1">
      <c r="N130" s="194"/>
      <c r="O130" s="194"/>
    </row>
    <row r="131" spans="14:15" ht="18.600000000000001" customHeight="1">
      <c r="N131" s="194"/>
      <c r="O131" s="194"/>
    </row>
    <row r="132" spans="14:15" ht="18.600000000000001" customHeight="1">
      <c r="N132" s="194"/>
      <c r="O132" s="194"/>
    </row>
    <row r="133" spans="14:15" ht="18.600000000000001" customHeight="1">
      <c r="N133" s="194"/>
      <c r="O133" s="194"/>
    </row>
    <row r="134" spans="14:15" ht="18.600000000000001" customHeight="1">
      <c r="N134" s="194"/>
      <c r="O134" s="194"/>
    </row>
    <row r="135" spans="14:15" ht="18.600000000000001" customHeight="1">
      <c r="N135" s="194"/>
      <c r="O135" s="194"/>
    </row>
    <row r="136" spans="14:15" ht="18.600000000000001" customHeight="1">
      <c r="N136" s="194"/>
      <c r="O136" s="194"/>
    </row>
    <row r="137" spans="14:15" ht="18.600000000000001" customHeight="1">
      <c r="N137" s="194"/>
      <c r="O137" s="194"/>
    </row>
    <row r="138" spans="14:15" ht="18.600000000000001" customHeight="1">
      <c r="N138" s="194"/>
      <c r="O138" s="194"/>
    </row>
    <row r="139" spans="14:15" ht="18.600000000000001" customHeight="1">
      <c r="N139" s="194"/>
      <c r="O139" s="194"/>
    </row>
    <row r="140" spans="14:15" ht="18.600000000000001" customHeight="1">
      <c r="N140" s="194"/>
      <c r="O140" s="194"/>
    </row>
    <row r="141" spans="14:15" ht="18.600000000000001" customHeight="1">
      <c r="N141" s="194"/>
      <c r="O141" s="194"/>
    </row>
    <row r="142" spans="14:15" ht="18.600000000000001" customHeight="1">
      <c r="N142" s="194"/>
      <c r="O142" s="194"/>
    </row>
    <row r="143" spans="14:15" ht="18.600000000000001" customHeight="1">
      <c r="N143" s="194"/>
      <c r="O143" s="194"/>
    </row>
    <row r="144" spans="14:15" ht="18.600000000000001" customHeight="1">
      <c r="N144" s="194"/>
      <c r="O144" s="194"/>
    </row>
    <row r="145" spans="14:15" ht="18.600000000000001" customHeight="1">
      <c r="N145" s="194"/>
      <c r="O145" s="194"/>
    </row>
    <row r="146" spans="14:15" ht="18.600000000000001" customHeight="1">
      <c r="N146" s="194"/>
      <c r="O146" s="194"/>
    </row>
    <row r="147" spans="14:15" ht="18.600000000000001" customHeight="1">
      <c r="N147" s="194"/>
      <c r="O147" s="194"/>
    </row>
    <row r="148" spans="14:15" ht="18.600000000000001" customHeight="1">
      <c r="N148" s="194"/>
      <c r="O148" s="194"/>
    </row>
    <row r="149" spans="14:15" ht="18.600000000000001" customHeight="1">
      <c r="N149" s="194"/>
      <c r="O149" s="194"/>
    </row>
    <row r="150" spans="14:15" ht="18.600000000000001" customHeight="1">
      <c r="N150" s="194"/>
      <c r="O150" s="194"/>
    </row>
    <row r="151" spans="14:15" ht="18.600000000000001" customHeight="1">
      <c r="N151" s="194"/>
      <c r="O151" s="194"/>
    </row>
    <row r="152" spans="14:15" ht="18.600000000000001" customHeight="1">
      <c r="N152" s="194"/>
      <c r="O152" s="194"/>
    </row>
    <row r="153" spans="14:15" ht="18.600000000000001" customHeight="1">
      <c r="N153" s="194"/>
      <c r="O153" s="194"/>
    </row>
    <row r="154" spans="14:15" ht="18.600000000000001" customHeight="1">
      <c r="N154" s="194"/>
      <c r="O154" s="194"/>
    </row>
    <row r="155" spans="14:15" ht="18.600000000000001" customHeight="1">
      <c r="N155" s="194"/>
      <c r="O155" s="194"/>
    </row>
    <row r="156" spans="14:15" ht="18.600000000000001" customHeight="1">
      <c r="N156" s="194"/>
      <c r="O156" s="194"/>
    </row>
    <row r="157" spans="14:15" ht="18.600000000000001" customHeight="1">
      <c r="N157" s="194"/>
      <c r="O157" s="194"/>
    </row>
    <row r="158" spans="14:15" ht="18.600000000000001" customHeight="1">
      <c r="N158" s="194"/>
      <c r="O158" s="194"/>
    </row>
    <row r="159" spans="14:15" ht="18.600000000000001" customHeight="1">
      <c r="N159" s="194"/>
      <c r="O159" s="194"/>
    </row>
    <row r="160" spans="14:15" ht="18.600000000000001" customHeight="1">
      <c r="N160" s="194"/>
      <c r="O160" s="194"/>
    </row>
    <row r="161" spans="14:15" ht="18.600000000000001" customHeight="1">
      <c r="N161" s="194"/>
      <c r="O161" s="194"/>
    </row>
    <row r="162" spans="14:15" ht="18.600000000000001" customHeight="1">
      <c r="N162" s="194"/>
      <c r="O162" s="194"/>
    </row>
    <row r="163" spans="14:15" ht="18.600000000000001" customHeight="1">
      <c r="N163" s="194"/>
      <c r="O163" s="194"/>
    </row>
    <row r="164" spans="14:15" ht="18.600000000000001" customHeight="1">
      <c r="N164" s="194"/>
      <c r="O164" s="194"/>
    </row>
    <row r="165" spans="14:15" ht="18.600000000000001" customHeight="1">
      <c r="N165" s="194"/>
      <c r="O165" s="194"/>
    </row>
    <row r="166" spans="14:15" ht="18.600000000000001" customHeight="1">
      <c r="N166" s="194"/>
      <c r="O166" s="194"/>
    </row>
    <row r="167" spans="14:15" ht="18.600000000000001" customHeight="1">
      <c r="N167" s="194"/>
      <c r="O167" s="194"/>
    </row>
    <row r="168" spans="14:15" ht="18.600000000000001" customHeight="1">
      <c r="N168" s="194"/>
      <c r="O168" s="194"/>
    </row>
    <row r="169" spans="14:15" ht="18.600000000000001" customHeight="1">
      <c r="N169" s="194"/>
      <c r="O169" s="194"/>
    </row>
    <row r="170" spans="14:15" ht="18.600000000000001" customHeight="1">
      <c r="N170" s="194"/>
      <c r="O170" s="194"/>
    </row>
    <row r="171" spans="14:15" ht="18.600000000000001" customHeight="1">
      <c r="N171" s="194"/>
      <c r="O171" s="194"/>
    </row>
    <row r="172" spans="14:15" ht="18.600000000000001" customHeight="1">
      <c r="N172" s="194"/>
      <c r="O172" s="194"/>
    </row>
    <row r="173" spans="14:15" ht="18.600000000000001" customHeight="1">
      <c r="N173" s="194"/>
      <c r="O173" s="194"/>
    </row>
    <row r="174" spans="14:15" ht="18.600000000000001" customHeight="1">
      <c r="N174" s="194"/>
      <c r="O174" s="194"/>
    </row>
    <row r="175" spans="14:15" ht="18.600000000000001" customHeight="1">
      <c r="N175" s="194"/>
      <c r="O175" s="194"/>
    </row>
    <row r="176" spans="14:15" ht="18.600000000000001" customHeight="1">
      <c r="N176" s="194"/>
      <c r="O176" s="194"/>
    </row>
    <row r="177" spans="14:15" ht="18.600000000000001" customHeight="1">
      <c r="N177" s="194"/>
      <c r="O177" s="194"/>
    </row>
    <row r="178" spans="14:15" ht="18.600000000000001" customHeight="1">
      <c r="N178" s="194"/>
      <c r="O178" s="194"/>
    </row>
    <row r="179" spans="14:15" ht="18.600000000000001" customHeight="1">
      <c r="N179" s="194"/>
      <c r="O179" s="194"/>
    </row>
    <row r="180" spans="14:15" ht="18.600000000000001" customHeight="1">
      <c r="N180" s="194"/>
      <c r="O180" s="194"/>
    </row>
    <row r="181" spans="14:15" ht="18.600000000000001" customHeight="1">
      <c r="N181" s="194"/>
      <c r="O181" s="194"/>
    </row>
    <row r="182" spans="14:15" ht="18.600000000000001" customHeight="1">
      <c r="N182" s="194"/>
      <c r="O182" s="194"/>
    </row>
    <row r="183" spans="14:15" ht="18.600000000000001" customHeight="1">
      <c r="N183" s="194"/>
      <c r="O183" s="194"/>
    </row>
    <row r="184" spans="14:15" ht="18.600000000000001" customHeight="1">
      <c r="N184" s="194"/>
      <c r="O184" s="194"/>
    </row>
    <row r="185" spans="14:15" ht="18.600000000000001" customHeight="1">
      <c r="N185" s="194"/>
      <c r="O185" s="194"/>
    </row>
    <row r="186" spans="14:15" ht="18.600000000000001" customHeight="1">
      <c r="N186" s="194"/>
      <c r="O186" s="194"/>
    </row>
    <row r="187" spans="14:15" ht="18.600000000000001" customHeight="1">
      <c r="N187" s="194"/>
      <c r="O187" s="194"/>
    </row>
    <row r="188" spans="14:15" ht="18.600000000000001" customHeight="1">
      <c r="N188" s="194"/>
      <c r="O188" s="194"/>
    </row>
    <row r="189" spans="14:15" ht="18.600000000000001" customHeight="1">
      <c r="N189" s="194"/>
      <c r="O189" s="194"/>
    </row>
    <row r="190" spans="14:15" ht="18.600000000000001" customHeight="1">
      <c r="N190" s="194"/>
      <c r="O190" s="194"/>
    </row>
    <row r="191" spans="14:15" ht="18.600000000000001" customHeight="1">
      <c r="N191" s="194"/>
      <c r="O191" s="194"/>
    </row>
    <row r="192" spans="14:15" ht="18.600000000000001" customHeight="1">
      <c r="N192" s="194"/>
      <c r="O192" s="194"/>
    </row>
    <row r="193" spans="14:15" ht="18.600000000000001" customHeight="1">
      <c r="N193" s="194"/>
      <c r="O193" s="194"/>
    </row>
    <row r="194" spans="14:15" ht="18.600000000000001" customHeight="1">
      <c r="N194" s="194"/>
      <c r="O194" s="194"/>
    </row>
    <row r="195" spans="14:15" ht="18.600000000000001" customHeight="1">
      <c r="N195" s="194"/>
      <c r="O195" s="194"/>
    </row>
    <row r="196" spans="14:15" ht="18.600000000000001" customHeight="1">
      <c r="N196" s="194"/>
      <c r="O196" s="194"/>
    </row>
    <row r="197" spans="14:15" ht="18.600000000000001" customHeight="1">
      <c r="N197" s="194"/>
      <c r="O197" s="194"/>
    </row>
    <row r="198" spans="14:15" ht="18.600000000000001" customHeight="1">
      <c r="N198" s="194"/>
      <c r="O198" s="194"/>
    </row>
    <row r="199" spans="14:15" ht="18.600000000000001" customHeight="1">
      <c r="N199" s="194"/>
      <c r="O199" s="194"/>
    </row>
    <row r="200" spans="14:15" ht="18.600000000000001" customHeight="1">
      <c r="N200" s="194"/>
      <c r="O200" s="194"/>
    </row>
    <row r="201" spans="14:15" ht="18.600000000000001" customHeight="1">
      <c r="N201" s="194"/>
      <c r="O201" s="194"/>
    </row>
    <row r="202" spans="14:15" ht="18.600000000000001" customHeight="1">
      <c r="N202" s="194"/>
      <c r="O202" s="194"/>
    </row>
    <row r="203" spans="14:15" ht="18.600000000000001" customHeight="1">
      <c r="N203" s="194"/>
      <c r="O203" s="194"/>
    </row>
    <row r="204" spans="14:15" ht="18.600000000000001" customHeight="1">
      <c r="N204" s="194"/>
      <c r="O204" s="194"/>
    </row>
    <row r="205" spans="14:15" ht="18.600000000000001" customHeight="1">
      <c r="N205" s="194"/>
      <c r="O205" s="194"/>
    </row>
    <row r="206" spans="14:15" ht="18.600000000000001" customHeight="1">
      <c r="N206" s="194"/>
      <c r="O206" s="194"/>
    </row>
    <row r="207" spans="14:15" ht="18.600000000000001" customHeight="1">
      <c r="N207" s="194"/>
      <c r="O207" s="194"/>
    </row>
    <row r="208" spans="14:15" ht="18.600000000000001" customHeight="1">
      <c r="N208" s="194"/>
      <c r="O208" s="194"/>
    </row>
    <row r="209" spans="14:15" ht="18.600000000000001" customHeight="1">
      <c r="N209" s="194"/>
      <c r="O209" s="194"/>
    </row>
    <row r="210" spans="14:15" ht="18.600000000000001" customHeight="1">
      <c r="N210" s="194"/>
      <c r="O210" s="194"/>
    </row>
    <row r="211" spans="14:15" ht="18.600000000000001" customHeight="1">
      <c r="N211" s="194"/>
      <c r="O211" s="194"/>
    </row>
    <row r="212" spans="14:15" ht="18.600000000000001" customHeight="1">
      <c r="N212" s="194"/>
      <c r="O212" s="194"/>
    </row>
    <row r="213" spans="14:15" ht="18.600000000000001" customHeight="1">
      <c r="N213" s="194"/>
      <c r="O213" s="194"/>
    </row>
    <row r="214" spans="14:15" ht="18.600000000000001" customHeight="1">
      <c r="N214" s="194"/>
      <c r="O214" s="194"/>
    </row>
    <row r="215" spans="14:15" ht="18.600000000000001" customHeight="1">
      <c r="N215" s="194"/>
      <c r="O215" s="194"/>
    </row>
    <row r="216" spans="14:15" ht="18.600000000000001" customHeight="1">
      <c r="N216" s="194"/>
      <c r="O216" s="194"/>
    </row>
    <row r="217" spans="14:15" ht="18.600000000000001" customHeight="1">
      <c r="N217" s="194"/>
      <c r="O217" s="194"/>
    </row>
    <row r="218" spans="14:15" ht="18.600000000000001" customHeight="1">
      <c r="N218" s="194"/>
      <c r="O218" s="194"/>
    </row>
    <row r="219" spans="14:15" ht="18.600000000000001" customHeight="1">
      <c r="N219" s="194"/>
      <c r="O219" s="194"/>
    </row>
    <row r="220" spans="14:15" ht="18.600000000000001" customHeight="1">
      <c r="N220" s="194"/>
      <c r="O220" s="194"/>
    </row>
    <row r="221" spans="14:15" ht="18.600000000000001" customHeight="1">
      <c r="N221" s="194"/>
      <c r="O221" s="194"/>
    </row>
    <row r="222" spans="14:15" ht="18.600000000000001" customHeight="1">
      <c r="N222" s="194"/>
      <c r="O222" s="194"/>
    </row>
    <row r="223" spans="14:15" ht="18.600000000000001" customHeight="1">
      <c r="N223" s="194"/>
      <c r="O223" s="194"/>
    </row>
    <row r="224" spans="14:15" ht="18.600000000000001" customHeight="1">
      <c r="N224" s="194"/>
      <c r="O224" s="194"/>
    </row>
    <row r="225" spans="14:15" ht="73.5" customHeight="1">
      <c r="N225" s="194"/>
      <c r="O225" s="194"/>
    </row>
    <row r="226" spans="14:15" ht="18.600000000000001" customHeight="1">
      <c r="N226" s="194"/>
      <c r="O226" s="194"/>
    </row>
    <row r="227" spans="14:15" ht="18.600000000000001" customHeight="1">
      <c r="N227" s="194"/>
      <c r="O227" s="194"/>
    </row>
    <row r="228" spans="14:15" ht="18.600000000000001" customHeight="1">
      <c r="N228" s="194"/>
      <c r="O228" s="194"/>
    </row>
    <row r="229" spans="14:15" ht="18.600000000000001" customHeight="1">
      <c r="N229" s="194"/>
      <c r="O229" s="194"/>
    </row>
    <row r="230" spans="14:15" ht="18.600000000000001" customHeight="1">
      <c r="N230" s="194"/>
      <c r="O230" s="194"/>
    </row>
    <row r="231" spans="14:15" ht="18.600000000000001" customHeight="1">
      <c r="N231" s="194"/>
      <c r="O231" s="194"/>
    </row>
    <row r="232" spans="14:15" ht="18.600000000000001" customHeight="1">
      <c r="N232" s="194"/>
      <c r="O232" s="194"/>
    </row>
    <row r="233" spans="14:15" ht="18.600000000000001" customHeight="1">
      <c r="N233" s="194"/>
      <c r="O233" s="194"/>
    </row>
    <row r="234" spans="14:15" ht="18.600000000000001" customHeight="1">
      <c r="N234" s="194"/>
      <c r="O234" s="194"/>
    </row>
    <row r="235" spans="14:15" ht="18.600000000000001" customHeight="1">
      <c r="N235" s="194"/>
      <c r="O235" s="194"/>
    </row>
    <row r="236" spans="14:15" ht="18.600000000000001" customHeight="1">
      <c r="N236" s="194"/>
      <c r="O236" s="194"/>
    </row>
    <row r="237" spans="14:15" ht="18.600000000000001" customHeight="1">
      <c r="N237" s="194"/>
      <c r="O237" s="194"/>
    </row>
    <row r="238" spans="14:15" ht="18.600000000000001" customHeight="1">
      <c r="N238" s="194"/>
      <c r="O238" s="194"/>
    </row>
    <row r="239" spans="14:15" ht="18.600000000000001" customHeight="1">
      <c r="N239" s="194"/>
      <c r="O239" s="194"/>
    </row>
    <row r="240" spans="14:15" ht="18.600000000000001" customHeight="1">
      <c r="N240" s="194"/>
      <c r="O240" s="194"/>
    </row>
    <row r="241" spans="3:15" ht="18.600000000000001" customHeight="1">
      <c r="N241" s="194"/>
      <c r="O241" s="194"/>
    </row>
    <row r="242" spans="3:15" ht="18.600000000000001" customHeight="1">
      <c r="N242" s="194"/>
      <c r="O242" s="194"/>
    </row>
    <row r="243" spans="3:15" ht="18.600000000000001" customHeight="1">
      <c r="N243" s="194"/>
      <c r="O243" s="194"/>
    </row>
    <row r="244" spans="3:15" ht="18.600000000000001" customHeight="1">
      <c r="N244" s="194"/>
      <c r="O244" s="194"/>
    </row>
    <row r="245" spans="3:15" ht="18.600000000000001" customHeight="1">
      <c r="C245" s="194"/>
      <c r="D245" s="194"/>
      <c r="E245" s="194"/>
      <c r="F245" s="194"/>
      <c r="G245" s="194"/>
      <c r="H245" s="194"/>
      <c r="I245" s="194"/>
      <c r="J245" s="194"/>
      <c r="K245" s="194"/>
      <c r="L245" s="194"/>
      <c r="M245" s="194"/>
      <c r="N245" s="194"/>
      <c r="O245" s="194"/>
    </row>
    <row r="246" spans="3:15" ht="18.600000000000001" customHeight="1">
      <c r="C246" s="194"/>
      <c r="D246" s="194"/>
      <c r="E246" s="194"/>
      <c r="F246" s="194"/>
      <c r="G246" s="194"/>
      <c r="H246" s="194"/>
      <c r="I246" s="194"/>
      <c r="J246" s="194"/>
      <c r="K246" s="194"/>
      <c r="L246" s="194"/>
      <c r="M246" s="194"/>
      <c r="N246" s="194"/>
      <c r="O246" s="194"/>
    </row>
    <row r="247" spans="3:15" ht="18.600000000000001" customHeight="1">
      <c r="C247" s="194"/>
      <c r="D247" s="194"/>
      <c r="E247" s="194"/>
      <c r="F247" s="194"/>
      <c r="G247" s="194"/>
      <c r="H247" s="194"/>
      <c r="I247" s="194"/>
      <c r="J247" s="194"/>
      <c r="K247" s="194"/>
      <c r="L247" s="194"/>
      <c r="M247" s="194"/>
      <c r="N247" s="194"/>
      <c r="O247" s="194"/>
    </row>
    <row r="248" spans="3:15" ht="18.600000000000001" customHeight="1">
      <c r="C248" s="194"/>
      <c r="D248" s="194"/>
      <c r="E248" s="194"/>
      <c r="F248" s="194"/>
      <c r="G248" s="194"/>
      <c r="H248" s="194"/>
      <c r="I248" s="194"/>
      <c r="J248" s="194"/>
      <c r="K248" s="194"/>
      <c r="L248" s="194"/>
      <c r="M248" s="194"/>
      <c r="N248" s="194"/>
      <c r="O248" s="194"/>
    </row>
    <row r="249" spans="3:15" ht="18.600000000000001" customHeight="1">
      <c r="C249" s="194"/>
      <c r="D249" s="194"/>
      <c r="E249" s="194"/>
      <c r="F249" s="194"/>
      <c r="G249" s="194"/>
      <c r="H249" s="194"/>
      <c r="I249" s="194"/>
      <c r="J249" s="194"/>
      <c r="K249" s="194"/>
      <c r="L249" s="194"/>
      <c r="M249" s="194"/>
      <c r="N249" s="194"/>
      <c r="O249" s="194"/>
    </row>
    <row r="250" spans="3:15" ht="18.600000000000001" customHeight="1">
      <c r="C250" s="194"/>
      <c r="D250" s="194"/>
      <c r="E250" s="194"/>
      <c r="F250" s="194"/>
      <c r="G250" s="194"/>
      <c r="H250" s="194"/>
      <c r="I250" s="194"/>
      <c r="J250" s="194"/>
      <c r="K250" s="194"/>
      <c r="L250" s="194"/>
      <c r="M250" s="194"/>
      <c r="N250" s="194"/>
      <c r="O250" s="194"/>
    </row>
    <row r="251" spans="3:15" ht="18.600000000000001" customHeight="1">
      <c r="C251" s="194"/>
      <c r="D251" s="194"/>
      <c r="E251" s="194"/>
      <c r="F251" s="194"/>
      <c r="G251" s="194"/>
      <c r="H251" s="194"/>
      <c r="I251" s="194"/>
      <c r="J251" s="194"/>
      <c r="K251" s="194"/>
      <c r="L251" s="194"/>
      <c r="M251" s="194"/>
      <c r="N251" s="194"/>
      <c r="O251" s="194"/>
    </row>
    <row r="252" spans="3:15" ht="18.600000000000001" customHeight="1">
      <c r="C252" s="194"/>
      <c r="D252" s="194"/>
      <c r="E252" s="194"/>
      <c r="F252" s="194"/>
      <c r="G252" s="194"/>
      <c r="H252" s="194"/>
      <c r="I252" s="194"/>
      <c r="J252" s="194"/>
      <c r="K252" s="194"/>
      <c r="L252" s="194"/>
      <c r="M252" s="194"/>
      <c r="N252" s="194"/>
      <c r="O252" s="194"/>
    </row>
    <row r="253" spans="3:15" ht="18.600000000000001" customHeight="1">
      <c r="C253" s="194"/>
      <c r="D253" s="194"/>
      <c r="E253" s="194"/>
      <c r="F253" s="194"/>
      <c r="G253" s="194"/>
      <c r="H253" s="194"/>
      <c r="I253" s="194"/>
      <c r="J253" s="194"/>
      <c r="K253" s="194"/>
      <c r="L253" s="194"/>
      <c r="M253" s="194"/>
      <c r="N253" s="194"/>
      <c r="O253" s="194"/>
    </row>
    <row r="254" spans="3:15" ht="18.600000000000001" customHeight="1">
      <c r="C254" s="194"/>
      <c r="D254" s="194"/>
      <c r="E254" s="194"/>
      <c r="F254" s="194"/>
      <c r="G254" s="194"/>
      <c r="H254" s="194"/>
      <c r="I254" s="194"/>
      <c r="J254" s="194"/>
      <c r="K254" s="194"/>
      <c r="L254" s="194"/>
      <c r="M254" s="194"/>
      <c r="N254" s="194"/>
      <c r="O254" s="194"/>
    </row>
    <row r="255" spans="3:15" ht="18.600000000000001" customHeight="1">
      <c r="C255" s="194"/>
      <c r="D255" s="194"/>
      <c r="E255" s="194"/>
      <c r="F255" s="194"/>
      <c r="G255" s="194"/>
      <c r="H255" s="194"/>
      <c r="I255" s="194"/>
      <c r="J255" s="194"/>
      <c r="K255" s="194"/>
      <c r="L255" s="194"/>
      <c r="M255" s="194"/>
      <c r="N255" s="194"/>
      <c r="O255" s="194"/>
    </row>
    <row r="256" spans="3:15" ht="18.600000000000001" customHeight="1">
      <c r="C256" s="194"/>
      <c r="D256" s="194"/>
      <c r="E256" s="194"/>
      <c r="F256" s="194"/>
      <c r="G256" s="194"/>
      <c r="H256" s="194"/>
      <c r="I256" s="194"/>
      <c r="J256" s="194"/>
      <c r="K256" s="194"/>
      <c r="L256" s="194"/>
      <c r="M256" s="194"/>
      <c r="N256" s="194"/>
      <c r="O256" s="194"/>
    </row>
    <row r="257" spans="3:15" ht="18.600000000000001" customHeight="1">
      <c r="C257" s="194"/>
      <c r="D257" s="194"/>
      <c r="E257" s="194"/>
      <c r="F257" s="194"/>
      <c r="G257" s="194"/>
      <c r="H257" s="194"/>
      <c r="I257" s="194"/>
      <c r="J257" s="194"/>
      <c r="K257" s="194"/>
      <c r="L257" s="194"/>
      <c r="M257" s="194"/>
      <c r="N257" s="194"/>
      <c r="O257" s="194"/>
    </row>
    <row r="258" spans="3:15" ht="18.600000000000001" customHeight="1">
      <c r="C258" s="194"/>
      <c r="D258" s="194"/>
      <c r="E258" s="194"/>
      <c r="F258" s="194"/>
      <c r="G258" s="194"/>
      <c r="H258" s="194"/>
      <c r="I258" s="194"/>
      <c r="J258" s="194"/>
      <c r="K258" s="194"/>
      <c r="L258" s="194"/>
      <c r="M258" s="194"/>
      <c r="N258" s="194"/>
      <c r="O258" s="194"/>
    </row>
    <row r="259" spans="3:15" ht="18.600000000000001" customHeight="1">
      <c r="C259" s="194"/>
      <c r="D259" s="194"/>
      <c r="E259" s="194"/>
      <c r="F259" s="194"/>
      <c r="G259" s="194"/>
      <c r="H259" s="194"/>
      <c r="I259" s="194"/>
      <c r="J259" s="194"/>
      <c r="K259" s="194"/>
      <c r="L259" s="194"/>
      <c r="M259" s="194"/>
      <c r="N259" s="194"/>
      <c r="O259" s="194"/>
    </row>
    <row r="260" spans="3:15" ht="18.600000000000001" customHeight="1">
      <c r="C260" s="194"/>
      <c r="D260" s="194"/>
      <c r="E260" s="194"/>
      <c r="F260" s="194"/>
      <c r="G260" s="194"/>
      <c r="H260" s="194"/>
      <c r="I260" s="194"/>
      <c r="J260" s="194"/>
      <c r="K260" s="194"/>
      <c r="L260" s="194"/>
      <c r="M260" s="194"/>
      <c r="N260" s="194"/>
      <c r="O260" s="194"/>
    </row>
    <row r="261" spans="3:15" ht="18.600000000000001" customHeight="1">
      <c r="C261" s="194"/>
      <c r="D261" s="194"/>
      <c r="E261" s="194"/>
      <c r="F261" s="194"/>
      <c r="G261" s="194"/>
      <c r="H261" s="194"/>
      <c r="I261" s="194"/>
      <c r="J261" s="194"/>
      <c r="K261" s="194"/>
      <c r="L261" s="194"/>
      <c r="M261" s="194"/>
      <c r="N261" s="194"/>
      <c r="O261" s="194"/>
    </row>
    <row r="262" spans="3:15" ht="18.600000000000001" customHeight="1">
      <c r="C262" s="194"/>
      <c r="D262" s="194"/>
      <c r="E262" s="194"/>
      <c r="F262" s="194"/>
      <c r="G262" s="194"/>
      <c r="H262" s="194"/>
      <c r="I262" s="194"/>
      <c r="J262" s="194"/>
      <c r="K262" s="194"/>
      <c r="L262" s="194"/>
      <c r="M262" s="194"/>
      <c r="N262" s="194"/>
      <c r="O262" s="194"/>
    </row>
    <row r="263" spans="3:15" ht="18.600000000000001" customHeight="1">
      <c r="C263" s="194"/>
      <c r="D263" s="194"/>
      <c r="E263" s="194"/>
      <c r="F263" s="194"/>
      <c r="G263" s="194"/>
      <c r="H263" s="194"/>
      <c r="I263" s="194"/>
      <c r="J263" s="194"/>
      <c r="K263" s="194"/>
      <c r="L263" s="194"/>
      <c r="M263" s="194"/>
      <c r="N263" s="194"/>
      <c r="O263" s="194"/>
    </row>
    <row r="264" spans="3:15" ht="18.600000000000001" customHeight="1">
      <c r="C264" s="194"/>
      <c r="D264" s="194"/>
      <c r="E264" s="194"/>
      <c r="F264" s="194"/>
      <c r="G264" s="194"/>
      <c r="H264" s="194"/>
      <c r="I264" s="194"/>
      <c r="J264" s="194"/>
      <c r="K264" s="194"/>
      <c r="L264" s="194"/>
      <c r="M264" s="194"/>
      <c r="N264" s="194"/>
      <c r="O264" s="194"/>
    </row>
    <row r="265" spans="3:15" ht="18.600000000000001" customHeight="1">
      <c r="C265" s="194"/>
      <c r="D265" s="194"/>
      <c r="E265" s="194"/>
      <c r="F265" s="194"/>
      <c r="G265" s="194"/>
      <c r="H265" s="194"/>
      <c r="I265" s="194"/>
      <c r="J265" s="194"/>
      <c r="K265" s="194"/>
      <c r="L265" s="194"/>
      <c r="M265" s="194"/>
      <c r="N265" s="194"/>
      <c r="O265" s="194"/>
    </row>
    <row r="266" spans="3:15" ht="18.600000000000001" customHeight="1">
      <c r="C266" s="194"/>
      <c r="D266" s="194"/>
      <c r="E266" s="194"/>
      <c r="F266" s="194"/>
      <c r="G266" s="194"/>
      <c r="H266" s="194"/>
      <c r="I266" s="194"/>
      <c r="J266" s="194"/>
      <c r="K266" s="194"/>
      <c r="L266" s="194"/>
      <c r="M266" s="194"/>
      <c r="N266" s="194"/>
      <c r="O266" s="194"/>
    </row>
    <row r="267" spans="3:15" ht="18.600000000000001" customHeight="1">
      <c r="C267" s="194"/>
      <c r="D267" s="194"/>
      <c r="E267" s="194"/>
      <c r="F267" s="194"/>
      <c r="G267" s="194"/>
      <c r="H267" s="194"/>
      <c r="I267" s="194"/>
      <c r="J267" s="194"/>
      <c r="K267" s="194"/>
      <c r="L267" s="194"/>
      <c r="M267" s="194"/>
      <c r="N267" s="194"/>
      <c r="O267" s="194"/>
    </row>
    <row r="268" spans="3:15" ht="18.600000000000001" customHeight="1">
      <c r="C268" s="194"/>
      <c r="D268" s="194"/>
      <c r="E268" s="194"/>
      <c r="F268" s="194"/>
      <c r="G268" s="194"/>
      <c r="H268" s="194"/>
      <c r="I268" s="194"/>
      <c r="J268" s="194"/>
      <c r="K268" s="194"/>
      <c r="L268" s="194"/>
      <c r="M268" s="194"/>
      <c r="N268" s="194"/>
      <c r="O268" s="194"/>
    </row>
    <row r="269" spans="3:15" ht="18.600000000000001" customHeight="1">
      <c r="C269" s="194"/>
      <c r="D269" s="194"/>
      <c r="E269" s="194"/>
      <c r="F269" s="194"/>
      <c r="G269" s="194"/>
      <c r="H269" s="194"/>
      <c r="I269" s="194"/>
      <c r="J269" s="194"/>
      <c r="K269" s="194"/>
      <c r="L269" s="194"/>
      <c r="M269" s="194"/>
      <c r="N269" s="194"/>
      <c r="O269" s="194"/>
    </row>
    <row r="270" spans="3:15" ht="18.600000000000001" customHeight="1">
      <c r="C270" s="194"/>
      <c r="D270" s="194"/>
      <c r="E270" s="194"/>
      <c r="F270" s="194"/>
      <c r="G270" s="194"/>
      <c r="H270" s="194"/>
      <c r="I270" s="194"/>
      <c r="J270" s="194"/>
      <c r="K270" s="194"/>
      <c r="L270" s="194"/>
      <c r="M270" s="194"/>
      <c r="N270" s="194"/>
      <c r="O270" s="194"/>
    </row>
    <row r="271" spans="3:15" ht="18.600000000000001" customHeight="1">
      <c r="C271" s="194"/>
      <c r="D271" s="194"/>
      <c r="E271" s="194"/>
      <c r="F271" s="194"/>
      <c r="G271" s="194"/>
      <c r="H271" s="194"/>
      <c r="I271" s="194"/>
      <c r="J271" s="194"/>
      <c r="K271" s="194"/>
      <c r="L271" s="194"/>
      <c r="M271" s="194"/>
      <c r="N271" s="194"/>
      <c r="O271" s="194"/>
    </row>
    <row r="272" spans="3:15" ht="18.600000000000001" customHeight="1">
      <c r="C272" s="194"/>
      <c r="D272" s="194"/>
      <c r="E272" s="194"/>
      <c r="F272" s="194"/>
      <c r="G272" s="194"/>
      <c r="H272" s="194"/>
      <c r="I272" s="194"/>
      <c r="J272" s="194"/>
      <c r="K272" s="194"/>
      <c r="L272" s="194"/>
      <c r="M272" s="194"/>
      <c r="N272" s="194"/>
      <c r="O272" s="194"/>
    </row>
    <row r="273" spans="3:15" ht="18.600000000000001" customHeight="1">
      <c r="C273" s="194"/>
      <c r="D273" s="194"/>
      <c r="E273" s="194"/>
      <c r="F273" s="194"/>
      <c r="G273" s="194"/>
      <c r="H273" s="194"/>
      <c r="I273" s="194"/>
      <c r="J273" s="194"/>
      <c r="K273" s="194"/>
      <c r="L273" s="194"/>
      <c r="M273" s="194"/>
      <c r="N273" s="194"/>
      <c r="O273" s="194"/>
    </row>
    <row r="274" spans="3:15" ht="18.600000000000001" customHeight="1">
      <c r="C274" s="194"/>
      <c r="D274" s="194"/>
      <c r="E274" s="194"/>
      <c r="F274" s="194"/>
      <c r="G274" s="194"/>
      <c r="H274" s="194"/>
      <c r="I274" s="194"/>
      <c r="J274" s="194"/>
      <c r="K274" s="194"/>
      <c r="L274" s="194"/>
      <c r="M274" s="194"/>
      <c r="N274" s="194"/>
      <c r="O274" s="194"/>
    </row>
    <row r="275" spans="3:15" ht="18.600000000000001" customHeight="1">
      <c r="C275" s="194"/>
      <c r="D275" s="194"/>
      <c r="E275" s="194"/>
      <c r="F275" s="194"/>
      <c r="G275" s="194"/>
      <c r="H275" s="194"/>
      <c r="I275" s="194"/>
      <c r="J275" s="194"/>
      <c r="K275" s="194"/>
      <c r="L275" s="194"/>
      <c r="M275" s="194"/>
      <c r="N275" s="194"/>
      <c r="O275" s="194"/>
    </row>
    <row r="276" spans="3:15" ht="18.600000000000001" customHeight="1">
      <c r="C276" s="194"/>
      <c r="D276" s="194"/>
      <c r="E276" s="194"/>
      <c r="F276" s="194"/>
      <c r="G276" s="194"/>
      <c r="H276" s="194"/>
      <c r="I276" s="194"/>
      <c r="J276" s="194"/>
      <c r="K276" s="194"/>
      <c r="L276" s="194"/>
      <c r="M276" s="194"/>
      <c r="N276" s="194"/>
      <c r="O276" s="194"/>
    </row>
    <row r="277" spans="3:15" ht="18.600000000000001" customHeight="1">
      <c r="C277" s="194"/>
      <c r="D277" s="194"/>
      <c r="E277" s="194"/>
      <c r="F277" s="194"/>
      <c r="G277" s="194"/>
      <c r="H277" s="194"/>
      <c r="I277" s="194"/>
      <c r="J277" s="194"/>
      <c r="K277" s="194"/>
      <c r="L277" s="194"/>
      <c r="M277" s="194"/>
      <c r="N277" s="194"/>
      <c r="O277" s="194"/>
    </row>
    <row r="278" spans="3:15" ht="18.600000000000001" customHeight="1">
      <c r="C278" s="194"/>
      <c r="D278" s="194"/>
      <c r="E278" s="194"/>
      <c r="F278" s="194"/>
      <c r="G278" s="194"/>
      <c r="H278" s="194"/>
      <c r="I278" s="194"/>
      <c r="J278" s="194"/>
      <c r="K278" s="194"/>
      <c r="L278" s="194"/>
      <c r="M278" s="194"/>
      <c r="N278" s="194"/>
      <c r="O278" s="194"/>
    </row>
    <row r="279" spans="3:15" ht="18.600000000000001" customHeight="1">
      <c r="C279" s="194"/>
      <c r="D279" s="194"/>
      <c r="E279" s="194"/>
      <c r="F279" s="194"/>
      <c r="G279" s="194"/>
      <c r="H279" s="194"/>
      <c r="I279" s="194"/>
      <c r="J279" s="194"/>
      <c r="K279" s="194"/>
      <c r="L279" s="194"/>
      <c r="M279" s="194"/>
      <c r="N279" s="194"/>
      <c r="O279" s="194"/>
    </row>
    <row r="280" spans="3:15" ht="18.600000000000001" customHeight="1">
      <c r="C280" s="194"/>
      <c r="D280" s="194"/>
      <c r="E280" s="194"/>
      <c r="F280" s="194"/>
      <c r="G280" s="194"/>
      <c r="H280" s="194"/>
      <c r="I280" s="194"/>
      <c r="J280" s="194"/>
      <c r="K280" s="194"/>
      <c r="L280" s="194"/>
      <c r="M280" s="194"/>
      <c r="N280" s="194"/>
      <c r="O280" s="194"/>
    </row>
    <row r="281" spans="3:15" ht="18.600000000000001" customHeight="1">
      <c r="C281" s="194"/>
      <c r="D281" s="194"/>
      <c r="E281" s="194"/>
      <c r="F281" s="194"/>
      <c r="G281" s="194"/>
      <c r="H281" s="194"/>
      <c r="I281" s="194"/>
      <c r="J281" s="194"/>
      <c r="K281" s="194"/>
      <c r="L281" s="194"/>
      <c r="M281" s="194"/>
      <c r="N281" s="194"/>
      <c r="O281" s="194"/>
    </row>
    <row r="282" spans="3:15" ht="18.600000000000001" customHeight="1">
      <c r="C282" s="194"/>
      <c r="D282" s="194"/>
      <c r="E282" s="194"/>
      <c r="F282" s="194"/>
      <c r="G282" s="194"/>
      <c r="H282" s="194"/>
      <c r="I282" s="194"/>
      <c r="J282" s="194"/>
      <c r="K282" s="194"/>
      <c r="L282" s="194"/>
      <c r="M282" s="194"/>
      <c r="N282" s="194"/>
      <c r="O282" s="194"/>
    </row>
    <row r="283" spans="3:15" ht="18.600000000000001" customHeight="1">
      <c r="C283" s="194"/>
      <c r="D283" s="194"/>
      <c r="E283" s="194"/>
      <c r="F283" s="194"/>
      <c r="G283" s="194"/>
      <c r="H283" s="194"/>
      <c r="I283" s="194"/>
      <c r="J283" s="194"/>
      <c r="K283" s="194"/>
      <c r="L283" s="194"/>
      <c r="M283" s="194"/>
      <c r="N283" s="194"/>
      <c r="O283" s="194"/>
    </row>
    <row r="284" spans="3:15" ht="18.600000000000001" customHeight="1">
      <c r="C284" s="194"/>
      <c r="D284" s="194"/>
      <c r="E284" s="194"/>
      <c r="F284" s="194"/>
      <c r="G284" s="194"/>
      <c r="H284" s="194"/>
      <c r="I284" s="194"/>
      <c r="J284" s="194"/>
      <c r="K284" s="194"/>
      <c r="L284" s="194"/>
      <c r="M284" s="194"/>
      <c r="N284" s="194"/>
      <c r="O284" s="194"/>
    </row>
    <row r="285" spans="3:15" ht="18.600000000000001" customHeight="1">
      <c r="C285" s="194"/>
      <c r="D285" s="194"/>
      <c r="E285" s="194"/>
      <c r="F285" s="194"/>
      <c r="G285" s="194"/>
      <c r="H285" s="194"/>
      <c r="I285" s="194"/>
      <c r="J285" s="194"/>
      <c r="K285" s="194"/>
      <c r="L285" s="194"/>
      <c r="M285" s="194"/>
      <c r="N285" s="194"/>
      <c r="O285" s="194"/>
    </row>
    <row r="286" spans="3:15" ht="18.600000000000001" customHeight="1">
      <c r="C286" s="194"/>
      <c r="D286" s="194"/>
      <c r="E286" s="194"/>
      <c r="F286" s="194"/>
      <c r="G286" s="194"/>
      <c r="H286" s="194"/>
      <c r="I286" s="194"/>
      <c r="J286" s="194"/>
      <c r="K286" s="194"/>
      <c r="L286" s="194"/>
      <c r="M286" s="194"/>
      <c r="N286" s="194"/>
      <c r="O286" s="194"/>
    </row>
    <row r="287" spans="3:15" ht="18.600000000000001" customHeight="1">
      <c r="C287" s="194"/>
      <c r="D287" s="194"/>
      <c r="E287" s="194"/>
      <c r="F287" s="194"/>
      <c r="G287" s="194"/>
      <c r="H287" s="194"/>
      <c r="I287" s="194"/>
      <c r="J287" s="194"/>
      <c r="K287" s="194"/>
      <c r="L287" s="194"/>
      <c r="M287" s="194"/>
      <c r="N287" s="194"/>
      <c r="O287" s="194"/>
    </row>
    <row r="288" spans="3:15" ht="18.600000000000001" customHeight="1">
      <c r="C288" s="194"/>
      <c r="D288" s="194"/>
      <c r="E288" s="194"/>
      <c r="F288" s="194"/>
      <c r="G288" s="194"/>
      <c r="H288" s="194"/>
      <c r="I288" s="194"/>
      <c r="J288" s="194"/>
      <c r="K288" s="194"/>
      <c r="L288" s="194"/>
      <c r="M288" s="194"/>
      <c r="N288" s="194"/>
      <c r="O288" s="194"/>
    </row>
    <row r="289" spans="3:15" ht="18.600000000000001" customHeight="1">
      <c r="C289" s="194"/>
      <c r="D289" s="194"/>
      <c r="E289" s="194"/>
      <c r="F289" s="194"/>
      <c r="G289" s="194"/>
      <c r="H289" s="194"/>
      <c r="I289" s="194"/>
      <c r="J289" s="194"/>
      <c r="K289" s="194"/>
      <c r="L289" s="194"/>
      <c r="M289" s="194"/>
      <c r="N289" s="194"/>
      <c r="O289" s="194"/>
    </row>
    <row r="290" spans="3:15" ht="18.600000000000001" customHeight="1">
      <c r="C290" s="194"/>
      <c r="D290" s="194"/>
      <c r="E290" s="194"/>
      <c r="F290" s="194"/>
      <c r="G290" s="194"/>
      <c r="H290" s="194"/>
      <c r="I290" s="194"/>
      <c r="J290" s="194"/>
      <c r="K290" s="194"/>
      <c r="L290" s="194"/>
      <c r="M290" s="194"/>
      <c r="N290" s="194"/>
      <c r="O290" s="194"/>
    </row>
    <row r="291" spans="3:15" ht="18.600000000000001" customHeight="1">
      <c r="C291" s="194"/>
      <c r="D291" s="194"/>
      <c r="E291" s="194"/>
      <c r="F291" s="194"/>
      <c r="G291" s="194"/>
      <c r="H291" s="194"/>
      <c r="I291" s="194"/>
      <c r="J291" s="194"/>
      <c r="K291" s="194"/>
      <c r="L291" s="194"/>
      <c r="M291" s="194"/>
      <c r="N291" s="194"/>
      <c r="O291" s="194"/>
    </row>
    <row r="292" spans="3:15" ht="18.600000000000001" customHeight="1">
      <c r="C292" s="194"/>
      <c r="D292" s="194"/>
      <c r="E292" s="194"/>
      <c r="F292" s="194"/>
      <c r="G292" s="194"/>
      <c r="H292" s="194"/>
      <c r="I292" s="194"/>
      <c r="J292" s="194"/>
      <c r="K292" s="194"/>
      <c r="L292" s="194"/>
      <c r="M292" s="194"/>
      <c r="N292" s="194"/>
      <c r="O292" s="194"/>
    </row>
    <row r="293" spans="3:15" ht="18.600000000000001" customHeight="1">
      <c r="C293" s="194"/>
      <c r="D293" s="194"/>
      <c r="E293" s="194"/>
      <c r="F293" s="194"/>
      <c r="G293" s="194"/>
      <c r="H293" s="194"/>
      <c r="I293" s="194"/>
      <c r="J293" s="194"/>
      <c r="K293" s="194"/>
      <c r="L293" s="194"/>
      <c r="M293" s="194"/>
      <c r="N293" s="194"/>
      <c r="O293" s="194"/>
    </row>
    <row r="294" spans="3:15" ht="18.600000000000001" customHeight="1">
      <c r="C294" s="194"/>
      <c r="D294" s="194"/>
      <c r="E294" s="194"/>
      <c r="F294" s="194"/>
      <c r="G294" s="194"/>
      <c r="H294" s="194"/>
      <c r="I294" s="194"/>
      <c r="J294" s="194"/>
      <c r="K294" s="194"/>
      <c r="L294" s="194"/>
      <c r="M294" s="194"/>
      <c r="N294" s="194"/>
      <c r="O294" s="194"/>
    </row>
    <row r="295" spans="3:15" ht="18.600000000000001" customHeight="1">
      <c r="C295" s="194"/>
      <c r="D295" s="194"/>
      <c r="E295" s="194"/>
      <c r="F295" s="194"/>
      <c r="G295" s="194"/>
      <c r="H295" s="194"/>
      <c r="I295" s="194"/>
      <c r="J295" s="194"/>
      <c r="K295" s="194"/>
      <c r="L295" s="194"/>
      <c r="M295" s="194"/>
      <c r="N295" s="194"/>
      <c r="O295" s="194"/>
    </row>
    <row r="296" spans="3:15" ht="18.600000000000001" customHeight="1">
      <c r="C296" s="194"/>
      <c r="D296" s="194"/>
      <c r="E296" s="194"/>
      <c r="F296" s="194"/>
      <c r="G296" s="194"/>
      <c r="H296" s="194"/>
      <c r="I296" s="194"/>
      <c r="J296" s="194"/>
      <c r="K296" s="194"/>
      <c r="L296" s="194"/>
      <c r="M296" s="194"/>
      <c r="N296" s="194"/>
      <c r="O296" s="194"/>
    </row>
    <row r="297" spans="3:15" ht="18.600000000000001" customHeight="1">
      <c r="C297" s="194"/>
      <c r="D297" s="194"/>
      <c r="E297" s="194"/>
      <c r="F297" s="194"/>
      <c r="G297" s="194"/>
      <c r="H297" s="194"/>
      <c r="I297" s="194"/>
      <c r="J297" s="194"/>
      <c r="K297" s="194"/>
      <c r="L297" s="194"/>
      <c r="M297" s="194"/>
      <c r="N297" s="194"/>
      <c r="O297" s="194"/>
    </row>
    <row r="298" spans="3:15" ht="18.600000000000001" customHeight="1">
      <c r="C298" s="194"/>
      <c r="D298" s="194"/>
      <c r="E298" s="194"/>
      <c r="F298" s="194"/>
      <c r="G298" s="194"/>
      <c r="H298" s="194"/>
      <c r="I298" s="194"/>
      <c r="J298" s="194"/>
      <c r="K298" s="194"/>
      <c r="L298" s="194"/>
      <c r="M298" s="194"/>
      <c r="N298" s="194"/>
      <c r="O298" s="194"/>
    </row>
    <row r="299" spans="3:15" ht="18.600000000000001" customHeight="1">
      <c r="C299" s="194"/>
      <c r="D299" s="194"/>
      <c r="E299" s="194"/>
      <c r="F299" s="194"/>
      <c r="G299" s="194"/>
      <c r="H299" s="194"/>
      <c r="I299" s="194"/>
      <c r="J299" s="194"/>
      <c r="K299" s="194"/>
      <c r="L299" s="194"/>
      <c r="M299" s="194"/>
      <c r="N299" s="194"/>
      <c r="O299" s="194"/>
    </row>
    <row r="300" spans="3:15" ht="18.600000000000001" customHeight="1">
      <c r="C300" s="194"/>
      <c r="D300" s="194"/>
      <c r="E300" s="194"/>
      <c r="F300" s="194"/>
      <c r="G300" s="194"/>
      <c r="H300" s="194"/>
      <c r="I300" s="194"/>
      <c r="J300" s="194"/>
      <c r="K300" s="194"/>
      <c r="L300" s="194"/>
      <c r="M300" s="194"/>
      <c r="N300" s="194"/>
      <c r="O300" s="194"/>
    </row>
    <row r="301" spans="3:15" ht="18.600000000000001" customHeight="1">
      <c r="C301" s="194"/>
      <c r="D301" s="194"/>
      <c r="E301" s="194"/>
      <c r="F301" s="194"/>
      <c r="G301" s="194"/>
      <c r="H301" s="194"/>
      <c r="I301" s="194"/>
      <c r="J301" s="194"/>
      <c r="K301" s="194"/>
      <c r="L301" s="194"/>
      <c r="M301" s="194"/>
      <c r="N301" s="194"/>
      <c r="O301" s="194"/>
    </row>
    <row r="302" spans="3:15" ht="18.600000000000001" customHeight="1">
      <c r="C302" s="194"/>
      <c r="D302" s="194"/>
      <c r="E302" s="194"/>
      <c r="F302" s="194"/>
      <c r="G302" s="194"/>
      <c r="H302" s="194"/>
      <c r="I302" s="194"/>
      <c r="J302" s="194"/>
      <c r="K302" s="194"/>
      <c r="L302" s="194"/>
      <c r="M302" s="194"/>
      <c r="N302" s="194"/>
      <c r="O302" s="194"/>
    </row>
    <row r="303" spans="3:15" ht="18.600000000000001" customHeight="1">
      <c r="C303" s="194"/>
      <c r="D303" s="194"/>
      <c r="E303" s="194"/>
      <c r="F303" s="194"/>
      <c r="G303" s="194"/>
      <c r="H303" s="194"/>
      <c r="I303" s="194"/>
      <c r="J303" s="194"/>
      <c r="K303" s="194"/>
      <c r="L303" s="194"/>
      <c r="M303" s="194"/>
      <c r="N303" s="194"/>
      <c r="O303" s="194"/>
    </row>
    <row r="304" spans="3:15" ht="18.600000000000001" customHeight="1">
      <c r="C304" s="194"/>
      <c r="D304" s="194"/>
      <c r="E304" s="194"/>
      <c r="F304" s="194"/>
      <c r="G304" s="194"/>
      <c r="H304" s="194"/>
      <c r="I304" s="194"/>
      <c r="J304" s="194"/>
      <c r="K304" s="194"/>
      <c r="L304" s="194"/>
      <c r="M304" s="194"/>
      <c r="N304" s="194"/>
      <c r="O304" s="194"/>
    </row>
    <row r="305" spans="3:15" ht="18.600000000000001" customHeight="1">
      <c r="C305" s="194"/>
      <c r="D305" s="194"/>
      <c r="E305" s="194"/>
      <c r="F305" s="194"/>
      <c r="G305" s="194"/>
      <c r="H305" s="194"/>
      <c r="I305" s="194"/>
      <c r="J305" s="194"/>
      <c r="K305" s="194"/>
      <c r="L305" s="194"/>
      <c r="M305" s="194"/>
      <c r="N305" s="194"/>
      <c r="O305" s="194"/>
    </row>
    <row r="306" spans="3:15" ht="18.600000000000001" customHeight="1">
      <c r="C306" s="194"/>
      <c r="D306" s="194"/>
      <c r="E306" s="194"/>
      <c r="F306" s="194"/>
      <c r="G306" s="194"/>
      <c r="H306" s="194"/>
      <c r="I306" s="194"/>
      <c r="J306" s="194"/>
      <c r="K306" s="194"/>
      <c r="L306" s="194"/>
      <c r="M306" s="194"/>
      <c r="N306" s="194"/>
      <c r="O306" s="194"/>
    </row>
    <row r="307" spans="3:15" ht="18.600000000000001" customHeight="1">
      <c r="C307" s="194"/>
      <c r="D307" s="194"/>
      <c r="E307" s="194"/>
      <c r="F307" s="194"/>
      <c r="G307" s="194"/>
      <c r="H307" s="194"/>
      <c r="I307" s="194"/>
      <c r="J307" s="194"/>
      <c r="K307" s="194"/>
      <c r="L307" s="194"/>
      <c r="M307" s="194"/>
      <c r="N307" s="194"/>
      <c r="O307" s="194"/>
    </row>
    <row r="308" spans="3:15" ht="18.600000000000001" customHeight="1">
      <c r="C308" s="194"/>
      <c r="D308" s="194"/>
      <c r="E308" s="194"/>
      <c r="F308" s="194"/>
      <c r="G308" s="194"/>
      <c r="H308" s="194"/>
      <c r="I308" s="194"/>
      <c r="J308" s="194"/>
      <c r="K308" s="194"/>
      <c r="L308" s="194"/>
      <c r="M308" s="194"/>
      <c r="N308" s="194"/>
      <c r="O308" s="194"/>
    </row>
    <row r="309" spans="3:15" ht="18.600000000000001" customHeight="1">
      <c r="C309" s="194"/>
      <c r="D309" s="194"/>
      <c r="E309" s="194"/>
      <c r="F309" s="194"/>
      <c r="G309" s="194"/>
      <c r="H309" s="194"/>
      <c r="I309" s="194"/>
      <c r="J309" s="194"/>
      <c r="K309" s="194"/>
      <c r="L309" s="194"/>
      <c r="M309" s="194"/>
      <c r="N309" s="194"/>
      <c r="O309" s="194"/>
    </row>
    <row r="310" spans="3:15" ht="18.600000000000001" customHeight="1">
      <c r="C310" s="194"/>
      <c r="D310" s="194"/>
      <c r="E310" s="194"/>
      <c r="F310" s="194"/>
      <c r="G310" s="194"/>
      <c r="H310" s="194"/>
      <c r="I310" s="194"/>
      <c r="J310" s="194"/>
      <c r="K310" s="194"/>
      <c r="L310" s="194"/>
      <c r="M310" s="194"/>
      <c r="N310" s="194"/>
      <c r="O310" s="194"/>
    </row>
    <row r="311" spans="3:15" ht="18.600000000000001" customHeight="1">
      <c r="C311" s="194"/>
      <c r="D311" s="194"/>
      <c r="E311" s="194"/>
      <c r="F311" s="194"/>
      <c r="G311" s="194"/>
      <c r="H311" s="194"/>
      <c r="I311" s="194"/>
      <c r="J311" s="194"/>
      <c r="K311" s="194"/>
      <c r="L311" s="194"/>
      <c r="M311" s="194"/>
      <c r="N311" s="194"/>
      <c r="O311" s="194"/>
    </row>
    <row r="312" spans="3:15" ht="18.600000000000001" customHeight="1">
      <c r="C312" s="194"/>
      <c r="D312" s="194"/>
      <c r="E312" s="194"/>
      <c r="F312" s="194"/>
      <c r="G312" s="194"/>
      <c r="H312" s="194"/>
      <c r="I312" s="194"/>
      <c r="J312" s="194"/>
      <c r="K312" s="194"/>
      <c r="L312" s="194"/>
      <c r="M312" s="194"/>
      <c r="N312" s="194"/>
      <c r="O312" s="194"/>
    </row>
    <row r="313" spans="3:15" ht="18.600000000000001" customHeight="1">
      <c r="C313" s="194"/>
      <c r="D313" s="194"/>
      <c r="E313" s="194"/>
      <c r="F313" s="194"/>
      <c r="G313" s="194"/>
      <c r="H313" s="194"/>
      <c r="I313" s="194"/>
      <c r="J313" s="194"/>
      <c r="K313" s="194"/>
      <c r="L313" s="194"/>
      <c r="M313" s="194"/>
      <c r="N313" s="194"/>
      <c r="O313" s="194"/>
    </row>
    <row r="314" spans="3:15" ht="18.600000000000001" customHeight="1">
      <c r="C314" s="194"/>
      <c r="D314" s="194"/>
      <c r="E314" s="194"/>
      <c r="F314" s="194"/>
      <c r="G314" s="194"/>
      <c r="H314" s="194"/>
      <c r="I314" s="194"/>
      <c r="J314" s="194"/>
      <c r="K314" s="194"/>
      <c r="L314" s="194"/>
      <c r="M314" s="194"/>
      <c r="N314" s="194"/>
      <c r="O314" s="194"/>
    </row>
    <row r="315" spans="3:15" ht="18.600000000000001" customHeight="1">
      <c r="C315" s="194"/>
      <c r="D315" s="194"/>
      <c r="E315" s="194"/>
      <c r="F315" s="194"/>
      <c r="G315" s="194"/>
      <c r="H315" s="194"/>
      <c r="I315" s="194"/>
      <c r="J315" s="194"/>
      <c r="K315" s="194"/>
      <c r="L315" s="194"/>
      <c r="M315" s="194"/>
      <c r="N315" s="194"/>
      <c r="O315" s="194"/>
    </row>
    <row r="316" spans="3:15" ht="18.600000000000001" customHeight="1">
      <c r="C316" s="194"/>
      <c r="D316" s="194"/>
      <c r="E316" s="194"/>
      <c r="F316" s="194"/>
      <c r="G316" s="194"/>
      <c r="H316" s="194"/>
      <c r="I316" s="194"/>
      <c r="J316" s="194"/>
      <c r="K316" s="194"/>
      <c r="L316" s="194"/>
      <c r="M316" s="194"/>
      <c r="N316" s="194"/>
      <c r="O316" s="194"/>
    </row>
    <row r="317" spans="3:15" ht="18.600000000000001" customHeight="1">
      <c r="C317" s="194"/>
      <c r="D317" s="194"/>
      <c r="E317" s="194"/>
      <c r="F317" s="194"/>
      <c r="G317" s="194"/>
      <c r="H317" s="194"/>
      <c r="I317" s="194"/>
      <c r="J317" s="194"/>
      <c r="K317" s="194"/>
      <c r="L317" s="194"/>
      <c r="M317" s="194"/>
      <c r="N317" s="194"/>
      <c r="O317" s="194"/>
    </row>
    <row r="318" spans="3:15" ht="18.600000000000001" customHeight="1">
      <c r="C318" s="194"/>
      <c r="D318" s="194"/>
      <c r="E318" s="194"/>
      <c r="F318" s="194"/>
      <c r="G318" s="194"/>
      <c r="H318" s="194"/>
      <c r="I318" s="194"/>
      <c r="J318" s="194"/>
      <c r="K318" s="194"/>
      <c r="L318" s="194"/>
      <c r="M318" s="194"/>
      <c r="N318" s="194"/>
      <c r="O318" s="194"/>
    </row>
    <row r="319" spans="3:15" ht="18.600000000000001" customHeight="1">
      <c r="C319" s="194"/>
      <c r="D319" s="194"/>
      <c r="E319" s="194"/>
      <c r="F319" s="194"/>
      <c r="G319" s="194"/>
      <c r="H319" s="194"/>
      <c r="I319" s="194"/>
      <c r="J319" s="194"/>
      <c r="K319" s="194"/>
      <c r="L319" s="194"/>
      <c r="M319" s="194"/>
      <c r="N319" s="194"/>
      <c r="O319" s="194"/>
    </row>
    <row r="320" spans="3:15" ht="18.600000000000001" customHeight="1">
      <c r="C320" s="194"/>
      <c r="D320" s="194"/>
      <c r="E320" s="194"/>
      <c r="F320" s="194"/>
      <c r="G320" s="194"/>
      <c r="H320" s="194"/>
      <c r="I320" s="194"/>
      <c r="J320" s="194"/>
      <c r="K320" s="194"/>
      <c r="L320" s="194"/>
      <c r="M320" s="194"/>
      <c r="N320" s="194"/>
      <c r="O320" s="194"/>
    </row>
    <row r="321" spans="3:15" ht="18.600000000000001" customHeight="1">
      <c r="C321" s="194"/>
      <c r="D321" s="194"/>
      <c r="E321" s="194"/>
      <c r="F321" s="194"/>
      <c r="G321" s="194"/>
      <c r="H321" s="194"/>
      <c r="I321" s="194"/>
      <c r="J321" s="194"/>
      <c r="K321" s="194"/>
      <c r="L321" s="194"/>
      <c r="M321" s="194"/>
      <c r="N321" s="194"/>
      <c r="O321" s="194"/>
    </row>
    <row r="322" spans="3:15" ht="18.600000000000001" customHeight="1">
      <c r="C322" s="194"/>
      <c r="D322" s="194"/>
      <c r="E322" s="194"/>
      <c r="F322" s="194"/>
      <c r="G322" s="194"/>
      <c r="H322" s="194"/>
      <c r="I322" s="194"/>
      <c r="J322" s="194"/>
      <c r="K322" s="194"/>
      <c r="L322" s="194"/>
      <c r="M322" s="194"/>
      <c r="N322" s="194"/>
      <c r="O322" s="194"/>
    </row>
    <row r="323" spans="3:15" ht="18.600000000000001" customHeight="1">
      <c r="C323" s="194"/>
      <c r="D323" s="194"/>
      <c r="E323" s="194"/>
      <c r="F323" s="194"/>
      <c r="G323" s="194"/>
      <c r="H323" s="194"/>
      <c r="I323" s="194"/>
      <c r="J323" s="194"/>
      <c r="K323" s="194"/>
      <c r="L323" s="194"/>
      <c r="M323" s="194"/>
      <c r="N323" s="194"/>
      <c r="O323" s="194"/>
    </row>
    <row r="324" spans="3:15" ht="18.600000000000001" customHeight="1">
      <c r="C324" s="194"/>
      <c r="D324" s="194"/>
      <c r="E324" s="194"/>
      <c r="F324" s="194"/>
      <c r="G324" s="194"/>
      <c r="H324" s="194"/>
      <c r="I324" s="194"/>
      <c r="J324" s="194"/>
      <c r="K324" s="194"/>
      <c r="L324" s="194"/>
      <c r="M324" s="194"/>
      <c r="N324" s="194"/>
      <c r="O324" s="194"/>
    </row>
    <row r="325" spans="3:15" ht="18.600000000000001" customHeight="1">
      <c r="C325" s="194"/>
      <c r="D325" s="194"/>
      <c r="E325" s="194"/>
      <c r="F325" s="194"/>
      <c r="G325" s="194"/>
      <c r="H325" s="194"/>
      <c r="I325" s="194"/>
      <c r="J325" s="194"/>
      <c r="K325" s="194"/>
      <c r="L325" s="194"/>
      <c r="M325" s="194"/>
      <c r="N325" s="194"/>
      <c r="O325" s="194"/>
    </row>
    <row r="326" spans="3:15" ht="18.600000000000001" customHeight="1">
      <c r="C326" s="194"/>
      <c r="D326" s="194"/>
      <c r="E326" s="194"/>
      <c r="F326" s="194"/>
      <c r="G326" s="194"/>
      <c r="H326" s="194"/>
      <c r="I326" s="194"/>
      <c r="J326" s="194"/>
      <c r="K326" s="194"/>
      <c r="L326" s="194"/>
      <c r="M326" s="194"/>
      <c r="N326" s="194"/>
      <c r="O326" s="194"/>
    </row>
    <row r="327" spans="3:15" ht="18.600000000000001" customHeight="1">
      <c r="C327" s="194"/>
      <c r="D327" s="194"/>
      <c r="E327" s="194"/>
      <c r="F327" s="194"/>
      <c r="G327" s="194"/>
      <c r="H327" s="194"/>
      <c r="I327" s="194"/>
      <c r="J327" s="194"/>
      <c r="K327" s="194"/>
      <c r="L327" s="194"/>
      <c r="M327" s="194"/>
      <c r="N327" s="194"/>
      <c r="O327" s="194"/>
    </row>
    <row r="328" spans="3:15" ht="18.600000000000001" customHeight="1">
      <c r="C328" s="194"/>
      <c r="D328" s="194"/>
      <c r="E328" s="194"/>
      <c r="F328" s="194"/>
      <c r="G328" s="194"/>
      <c r="H328" s="194"/>
      <c r="I328" s="194"/>
      <c r="J328" s="194"/>
      <c r="K328" s="194"/>
      <c r="L328" s="194"/>
      <c r="M328" s="194"/>
      <c r="N328" s="194"/>
      <c r="O328" s="194"/>
    </row>
    <row r="329" spans="3:15" ht="18.600000000000001" customHeight="1">
      <c r="C329" s="194"/>
      <c r="D329" s="194"/>
      <c r="E329" s="194"/>
      <c r="F329" s="194"/>
      <c r="G329" s="194"/>
      <c r="H329" s="194"/>
      <c r="I329" s="194"/>
      <c r="J329" s="194"/>
      <c r="K329" s="194"/>
      <c r="L329" s="194"/>
      <c r="M329" s="194"/>
      <c r="N329" s="194"/>
      <c r="O329" s="194"/>
    </row>
    <row r="330" spans="3:15" ht="18.600000000000001" customHeight="1">
      <c r="C330" s="194"/>
      <c r="D330" s="194"/>
      <c r="E330" s="194"/>
      <c r="F330" s="194"/>
      <c r="G330" s="194"/>
      <c r="H330" s="194"/>
      <c r="I330" s="194"/>
      <c r="J330" s="194"/>
      <c r="K330" s="194"/>
      <c r="L330" s="194"/>
      <c r="M330" s="194"/>
      <c r="N330" s="194"/>
      <c r="O330" s="194"/>
    </row>
    <row r="331" spans="3:15" ht="18.600000000000001" customHeight="1">
      <c r="C331" s="194"/>
      <c r="D331" s="194"/>
      <c r="E331" s="194"/>
      <c r="F331" s="194"/>
      <c r="G331" s="194"/>
      <c r="H331" s="194"/>
      <c r="I331" s="194"/>
      <c r="J331" s="194"/>
      <c r="K331" s="194"/>
      <c r="L331" s="194"/>
      <c r="M331" s="194"/>
      <c r="N331" s="194"/>
      <c r="O331" s="194"/>
    </row>
    <row r="332" spans="3:15" ht="18.600000000000001" customHeight="1">
      <c r="C332" s="194"/>
      <c r="D332" s="194"/>
      <c r="E332" s="194"/>
      <c r="F332" s="194"/>
      <c r="G332" s="194"/>
      <c r="H332" s="194"/>
      <c r="I332" s="194"/>
      <c r="J332" s="194"/>
      <c r="K332" s="194"/>
      <c r="L332" s="194"/>
      <c r="M332" s="194"/>
      <c r="N332" s="194"/>
      <c r="O332" s="194"/>
    </row>
    <row r="333" spans="3:15" ht="18.600000000000001" customHeight="1">
      <c r="C333" s="194"/>
      <c r="D333" s="194"/>
      <c r="E333" s="194"/>
      <c r="F333" s="194"/>
      <c r="G333" s="194"/>
      <c r="H333" s="194"/>
      <c r="I333" s="194"/>
      <c r="J333" s="194"/>
      <c r="K333" s="194"/>
      <c r="L333" s="194"/>
      <c r="M333" s="194"/>
      <c r="N333" s="194"/>
      <c r="O333" s="194"/>
    </row>
    <row r="334" spans="3:15" ht="18.600000000000001" customHeight="1">
      <c r="C334" s="194"/>
      <c r="D334" s="194"/>
      <c r="E334" s="194"/>
      <c r="F334" s="194"/>
      <c r="G334" s="194"/>
      <c r="H334" s="194"/>
      <c r="I334" s="194"/>
      <c r="J334" s="194"/>
      <c r="K334" s="194"/>
      <c r="L334" s="194"/>
      <c r="M334" s="194"/>
      <c r="N334" s="194"/>
      <c r="O334" s="194"/>
    </row>
    <row r="335" spans="3:15" ht="18.600000000000001" customHeight="1">
      <c r="C335" s="194"/>
      <c r="D335" s="194"/>
      <c r="E335" s="194"/>
      <c r="F335" s="194"/>
      <c r="G335" s="194"/>
      <c r="H335" s="194"/>
      <c r="I335" s="194"/>
      <c r="J335" s="194"/>
      <c r="K335" s="194"/>
      <c r="L335" s="194"/>
      <c r="M335" s="194"/>
      <c r="N335" s="194"/>
      <c r="O335" s="194"/>
    </row>
    <row r="336" spans="3:15" ht="18.600000000000001" customHeight="1">
      <c r="C336" s="194"/>
      <c r="D336" s="194"/>
      <c r="E336" s="194"/>
      <c r="F336" s="194"/>
      <c r="G336" s="194"/>
      <c r="H336" s="194"/>
      <c r="I336" s="194"/>
      <c r="J336" s="194"/>
      <c r="K336" s="194"/>
      <c r="L336" s="194"/>
      <c r="M336" s="194"/>
      <c r="N336" s="194"/>
      <c r="O336" s="194"/>
    </row>
    <row r="337" spans="3:15" ht="18.600000000000001" customHeight="1">
      <c r="C337" s="194"/>
      <c r="D337" s="194"/>
      <c r="E337" s="194"/>
      <c r="F337" s="194"/>
      <c r="G337" s="194"/>
      <c r="H337" s="194"/>
      <c r="I337" s="194"/>
      <c r="J337" s="194"/>
      <c r="K337" s="194"/>
      <c r="L337" s="194"/>
      <c r="M337" s="194"/>
      <c r="N337" s="194"/>
      <c r="O337" s="194"/>
    </row>
    <row r="338" spans="3:15" ht="18.600000000000001" customHeight="1">
      <c r="C338" s="194"/>
      <c r="D338" s="194"/>
      <c r="E338" s="194"/>
      <c r="F338" s="194"/>
      <c r="G338" s="194"/>
      <c r="H338" s="194"/>
      <c r="I338" s="194"/>
      <c r="J338" s="194"/>
      <c r="K338" s="194"/>
      <c r="L338" s="194"/>
      <c r="M338" s="194"/>
      <c r="N338" s="194"/>
      <c r="O338" s="194"/>
    </row>
    <row r="339" spans="3:15" ht="18.600000000000001" customHeight="1">
      <c r="C339" s="194"/>
      <c r="D339" s="194"/>
      <c r="E339" s="194"/>
      <c r="F339" s="194"/>
      <c r="G339" s="194"/>
      <c r="H339" s="194"/>
      <c r="I339" s="194"/>
      <c r="J339" s="194"/>
      <c r="K339" s="194"/>
      <c r="L339" s="194"/>
      <c r="M339" s="194"/>
      <c r="N339" s="194"/>
      <c r="O339" s="194"/>
    </row>
    <row r="340" spans="3:15" ht="18.600000000000001" customHeight="1">
      <c r="C340" s="194"/>
      <c r="D340" s="194"/>
      <c r="E340" s="194"/>
      <c r="F340" s="194"/>
      <c r="G340" s="194"/>
      <c r="H340" s="194"/>
      <c r="I340" s="194"/>
      <c r="J340" s="194"/>
      <c r="K340" s="194"/>
      <c r="L340" s="194"/>
      <c r="M340" s="194"/>
      <c r="N340" s="194"/>
      <c r="O340" s="194"/>
    </row>
    <row r="341" spans="3:15" ht="18.600000000000001" customHeight="1">
      <c r="C341" s="194"/>
      <c r="D341" s="194"/>
      <c r="E341" s="194"/>
      <c r="F341" s="194"/>
      <c r="G341" s="194"/>
      <c r="H341" s="194"/>
      <c r="I341" s="194"/>
      <c r="J341" s="194"/>
      <c r="K341" s="194"/>
      <c r="L341" s="194"/>
      <c r="M341" s="194"/>
      <c r="N341" s="194"/>
      <c r="O341" s="194"/>
    </row>
    <row r="342" spans="3:15" ht="18.600000000000001" customHeight="1">
      <c r="C342" s="194"/>
      <c r="D342" s="194"/>
      <c r="E342" s="194"/>
      <c r="F342" s="194"/>
      <c r="G342" s="194"/>
      <c r="H342" s="194"/>
      <c r="I342" s="194"/>
      <c r="J342" s="194"/>
      <c r="K342" s="194"/>
      <c r="L342" s="194"/>
      <c r="M342" s="194"/>
      <c r="N342" s="194"/>
      <c r="O342" s="194"/>
    </row>
    <row r="343" spans="3:15" ht="18.600000000000001" customHeight="1">
      <c r="C343" s="194"/>
      <c r="D343" s="194"/>
      <c r="E343" s="194"/>
      <c r="F343" s="194"/>
      <c r="G343" s="194"/>
      <c r="H343" s="194"/>
      <c r="I343" s="194"/>
      <c r="J343" s="194"/>
      <c r="K343" s="194"/>
      <c r="L343" s="194"/>
      <c r="M343" s="194"/>
      <c r="N343" s="194"/>
      <c r="O343" s="194"/>
    </row>
    <row r="344" spans="3:15" ht="18.600000000000001" customHeight="1">
      <c r="C344" s="194"/>
      <c r="D344" s="194"/>
      <c r="E344" s="194"/>
      <c r="F344" s="194"/>
      <c r="G344" s="194"/>
      <c r="H344" s="194"/>
      <c r="I344" s="194"/>
      <c r="J344" s="194"/>
      <c r="K344" s="194"/>
      <c r="L344" s="194"/>
      <c r="M344" s="194"/>
      <c r="N344" s="194"/>
      <c r="O344" s="194"/>
    </row>
    <row r="345" spans="3:15" ht="18.600000000000001" customHeight="1">
      <c r="C345" s="194"/>
      <c r="D345" s="194"/>
      <c r="E345" s="194"/>
      <c r="F345" s="194"/>
      <c r="G345" s="194"/>
      <c r="H345" s="194"/>
      <c r="I345" s="194"/>
      <c r="J345" s="194"/>
      <c r="K345" s="194"/>
      <c r="L345" s="194"/>
      <c r="M345" s="194"/>
      <c r="N345" s="194"/>
      <c r="O345" s="194"/>
    </row>
    <row r="346" spans="3:15" ht="18.600000000000001" customHeight="1">
      <c r="C346" s="194"/>
      <c r="D346" s="194"/>
      <c r="E346" s="194"/>
      <c r="F346" s="194"/>
      <c r="G346" s="194"/>
      <c r="H346" s="194"/>
      <c r="I346" s="194"/>
      <c r="J346" s="194"/>
      <c r="K346" s="194"/>
      <c r="L346" s="194"/>
      <c r="M346" s="194"/>
      <c r="N346" s="194"/>
      <c r="O346" s="194"/>
    </row>
    <row r="347" spans="3:15" ht="18.600000000000001" customHeight="1">
      <c r="C347" s="194"/>
      <c r="D347" s="194"/>
      <c r="E347" s="194"/>
      <c r="F347" s="194"/>
      <c r="G347" s="194"/>
      <c r="H347" s="194"/>
      <c r="I347" s="194"/>
      <c r="J347" s="194"/>
      <c r="K347" s="194"/>
      <c r="L347" s="194"/>
      <c r="M347" s="194"/>
      <c r="N347" s="194"/>
      <c r="O347" s="194"/>
    </row>
    <row r="348" spans="3:15" ht="18.600000000000001" customHeight="1">
      <c r="C348" s="194"/>
      <c r="D348" s="194"/>
      <c r="E348" s="194"/>
      <c r="F348" s="194"/>
      <c r="G348" s="194"/>
      <c r="H348" s="194"/>
      <c r="I348" s="194"/>
      <c r="J348" s="194"/>
      <c r="K348" s="194"/>
      <c r="L348" s="194"/>
      <c r="M348" s="194"/>
      <c r="N348" s="194"/>
      <c r="O348" s="194"/>
    </row>
    <row r="349" spans="3:15" ht="18.600000000000001" customHeight="1">
      <c r="C349" s="194"/>
      <c r="D349" s="194"/>
      <c r="E349" s="194"/>
      <c r="F349" s="194"/>
      <c r="G349" s="194"/>
      <c r="H349" s="194"/>
      <c r="I349" s="194"/>
      <c r="J349" s="194"/>
      <c r="K349" s="194"/>
      <c r="L349" s="194"/>
      <c r="M349" s="194"/>
      <c r="N349" s="194"/>
      <c r="O349" s="194"/>
    </row>
    <row r="350" spans="3:15" ht="18.600000000000001" customHeight="1">
      <c r="C350" s="194"/>
      <c r="D350" s="194"/>
      <c r="E350" s="194"/>
      <c r="F350" s="194"/>
      <c r="G350" s="194"/>
      <c r="H350" s="194"/>
      <c r="I350" s="194"/>
      <c r="J350" s="194"/>
      <c r="K350" s="194"/>
      <c r="L350" s="194"/>
      <c r="M350" s="194"/>
      <c r="N350" s="194"/>
      <c r="O350" s="194"/>
    </row>
    <row r="351" spans="3:15" ht="18.600000000000001" customHeight="1">
      <c r="C351" s="194"/>
      <c r="D351" s="194"/>
      <c r="E351" s="194"/>
      <c r="F351" s="194"/>
      <c r="G351" s="194"/>
      <c r="H351" s="194"/>
      <c r="I351" s="194"/>
      <c r="J351" s="194"/>
      <c r="K351" s="194"/>
      <c r="L351" s="194"/>
      <c r="M351" s="194"/>
      <c r="N351" s="194"/>
      <c r="O351" s="194"/>
    </row>
    <row r="352" spans="3:15" ht="18.600000000000001" customHeight="1">
      <c r="C352" s="194"/>
      <c r="D352" s="194"/>
      <c r="E352" s="194"/>
      <c r="F352" s="194"/>
      <c r="G352" s="194"/>
      <c r="H352" s="194"/>
      <c r="I352" s="194"/>
      <c r="J352" s="194"/>
      <c r="K352" s="194"/>
      <c r="L352" s="194"/>
      <c r="M352" s="194"/>
      <c r="N352" s="194"/>
      <c r="O352" s="194"/>
    </row>
    <row r="353" spans="3:15" ht="18.600000000000001" customHeight="1">
      <c r="C353" s="194"/>
      <c r="D353" s="194"/>
      <c r="E353" s="194"/>
      <c r="F353" s="194"/>
      <c r="G353" s="194"/>
      <c r="H353" s="194"/>
      <c r="I353" s="194"/>
      <c r="J353" s="194"/>
      <c r="K353" s="194"/>
      <c r="L353" s="194"/>
      <c r="M353" s="194"/>
      <c r="N353" s="194"/>
      <c r="O353" s="194"/>
    </row>
    <row r="354" spans="3:15" ht="18.600000000000001" customHeight="1">
      <c r="C354" s="194"/>
      <c r="D354" s="194"/>
      <c r="E354" s="194"/>
      <c r="F354" s="194"/>
      <c r="G354" s="194"/>
      <c r="H354" s="194"/>
      <c r="I354" s="194"/>
      <c r="J354" s="194"/>
      <c r="K354" s="194"/>
      <c r="L354" s="194"/>
      <c r="M354" s="194"/>
      <c r="N354" s="194"/>
      <c r="O354" s="194"/>
    </row>
    <row r="355" spans="3:15" ht="18.600000000000001" customHeight="1">
      <c r="C355" s="194"/>
      <c r="D355" s="194"/>
      <c r="E355" s="194"/>
      <c r="F355" s="194"/>
      <c r="G355" s="194"/>
      <c r="H355" s="194"/>
      <c r="I355" s="194"/>
      <c r="J355" s="194"/>
      <c r="K355" s="194"/>
      <c r="L355" s="194"/>
      <c r="M355" s="194"/>
      <c r="N355" s="194"/>
      <c r="O355" s="194"/>
    </row>
    <row r="356" spans="3:15" ht="18.600000000000001" customHeight="1">
      <c r="C356" s="194"/>
      <c r="D356" s="194"/>
      <c r="E356" s="194"/>
      <c r="F356" s="194"/>
      <c r="G356" s="194"/>
      <c r="H356" s="194"/>
      <c r="I356" s="194"/>
      <c r="J356" s="194"/>
      <c r="K356" s="194"/>
      <c r="L356" s="194"/>
      <c r="M356" s="194"/>
      <c r="N356" s="194"/>
      <c r="O356" s="194"/>
    </row>
    <row r="357" spans="3:15" ht="18.600000000000001" customHeight="1">
      <c r="C357" s="194"/>
      <c r="D357" s="194"/>
      <c r="E357" s="194"/>
      <c r="F357" s="194"/>
      <c r="G357" s="194"/>
      <c r="H357" s="194"/>
      <c r="I357" s="194"/>
      <c r="J357" s="194"/>
      <c r="K357" s="194"/>
      <c r="L357" s="194"/>
      <c r="M357" s="194"/>
      <c r="N357" s="194"/>
      <c r="O357" s="194"/>
    </row>
    <row r="358" spans="3:15" ht="18.600000000000001" customHeight="1">
      <c r="C358" s="194"/>
      <c r="D358" s="194"/>
      <c r="E358" s="194"/>
      <c r="F358" s="194"/>
      <c r="G358" s="194"/>
      <c r="H358" s="194"/>
      <c r="I358" s="194"/>
      <c r="J358" s="194"/>
      <c r="K358" s="194"/>
      <c r="L358" s="194"/>
      <c r="M358" s="194"/>
      <c r="N358" s="194"/>
      <c r="O358" s="194"/>
    </row>
    <row r="359" spans="3:15" ht="18.600000000000001" customHeight="1">
      <c r="C359" s="194"/>
      <c r="D359" s="194"/>
      <c r="E359" s="194"/>
      <c r="F359" s="194"/>
      <c r="G359" s="194"/>
      <c r="H359" s="194"/>
      <c r="I359" s="194"/>
      <c r="J359" s="194"/>
      <c r="K359" s="194"/>
      <c r="L359" s="194"/>
      <c r="M359" s="194"/>
      <c r="N359" s="194"/>
      <c r="O359" s="194"/>
    </row>
    <row r="360" spans="3:15" ht="18.600000000000001" customHeight="1">
      <c r="C360" s="194"/>
      <c r="D360" s="194"/>
      <c r="E360" s="194"/>
      <c r="F360" s="194"/>
      <c r="G360" s="194"/>
      <c r="H360" s="194"/>
      <c r="I360" s="194"/>
      <c r="J360" s="194"/>
      <c r="K360" s="194"/>
      <c r="L360" s="194"/>
      <c r="M360" s="194"/>
      <c r="N360" s="194"/>
      <c r="O360" s="194"/>
    </row>
    <row r="361" spans="3:15" ht="18.600000000000001" customHeight="1">
      <c r="C361" s="194"/>
      <c r="D361" s="194"/>
      <c r="E361" s="194"/>
      <c r="F361" s="194"/>
      <c r="G361" s="194"/>
      <c r="H361" s="194"/>
      <c r="I361" s="194"/>
      <c r="J361" s="194"/>
      <c r="K361" s="194"/>
      <c r="L361" s="194"/>
      <c r="M361" s="194"/>
      <c r="N361" s="194"/>
      <c r="O361" s="194"/>
    </row>
    <row r="362" spans="3:15" ht="18.600000000000001" customHeight="1">
      <c r="C362" s="194"/>
      <c r="D362" s="194"/>
      <c r="E362" s="194"/>
      <c r="F362" s="194"/>
      <c r="G362" s="194"/>
      <c r="H362" s="194"/>
      <c r="I362" s="194"/>
      <c r="J362" s="194"/>
      <c r="K362" s="194"/>
      <c r="L362" s="194"/>
      <c r="M362" s="194"/>
      <c r="N362" s="194"/>
      <c r="O362" s="194"/>
    </row>
    <row r="363" spans="3:15" ht="18.600000000000001" customHeight="1">
      <c r="C363" s="194"/>
      <c r="D363" s="194"/>
      <c r="E363" s="194"/>
      <c r="F363" s="194"/>
      <c r="G363" s="194"/>
      <c r="H363" s="194"/>
      <c r="I363" s="194"/>
      <c r="J363" s="194"/>
      <c r="K363" s="194"/>
      <c r="L363" s="194"/>
      <c r="M363" s="194"/>
      <c r="N363" s="194"/>
      <c r="O363" s="194"/>
    </row>
    <row r="364" spans="3:15" ht="18.600000000000001" customHeight="1">
      <c r="C364" s="194"/>
      <c r="D364" s="194"/>
      <c r="E364" s="194"/>
      <c r="F364" s="194"/>
      <c r="G364" s="194"/>
      <c r="H364" s="194"/>
      <c r="I364" s="194"/>
      <c r="J364" s="194"/>
      <c r="K364" s="194"/>
      <c r="L364" s="194"/>
      <c r="M364" s="194"/>
      <c r="N364" s="194"/>
      <c r="O364" s="194"/>
    </row>
    <row r="365" spans="3:15" ht="18.600000000000001" customHeight="1">
      <c r="C365" s="194"/>
      <c r="D365" s="194"/>
      <c r="E365" s="194"/>
      <c r="F365" s="194"/>
      <c r="G365" s="194"/>
      <c r="H365" s="194"/>
      <c r="I365" s="194"/>
      <c r="J365" s="194"/>
      <c r="K365" s="194"/>
      <c r="L365" s="194"/>
      <c r="M365" s="194"/>
      <c r="N365" s="194"/>
      <c r="O365" s="194"/>
    </row>
    <row r="366" spans="3:15" ht="18.600000000000001" customHeight="1">
      <c r="C366" s="194"/>
      <c r="D366" s="194"/>
      <c r="E366" s="194"/>
      <c r="F366" s="194"/>
      <c r="G366" s="194"/>
      <c r="H366" s="194"/>
      <c r="I366" s="194"/>
      <c r="J366" s="194"/>
      <c r="K366" s="194"/>
      <c r="L366" s="194"/>
      <c r="M366" s="194"/>
      <c r="N366" s="194"/>
      <c r="O366" s="194"/>
    </row>
    <row r="367" spans="3:15" ht="18.600000000000001" customHeight="1">
      <c r="C367" s="194"/>
      <c r="D367" s="194"/>
      <c r="E367" s="194"/>
      <c r="F367" s="194"/>
      <c r="G367" s="194"/>
      <c r="H367" s="194"/>
      <c r="I367" s="194"/>
      <c r="J367" s="194"/>
      <c r="K367" s="194"/>
      <c r="L367" s="194"/>
      <c r="M367" s="194"/>
      <c r="N367" s="194"/>
      <c r="O367" s="194"/>
    </row>
    <row r="368" spans="3:15" ht="18.600000000000001" customHeight="1">
      <c r="C368" s="194"/>
      <c r="D368" s="194"/>
      <c r="E368" s="194"/>
      <c r="F368" s="194"/>
      <c r="G368" s="194"/>
      <c r="H368" s="194"/>
      <c r="I368" s="194"/>
      <c r="J368" s="194"/>
      <c r="K368" s="194"/>
      <c r="L368" s="194"/>
      <c r="M368" s="194"/>
      <c r="N368" s="194"/>
      <c r="O368" s="194"/>
    </row>
    <row r="369" spans="3:15" ht="18.600000000000001" customHeight="1">
      <c r="C369" s="194"/>
      <c r="D369" s="194"/>
      <c r="E369" s="194"/>
      <c r="F369" s="194"/>
      <c r="G369" s="194"/>
      <c r="H369" s="194"/>
      <c r="I369" s="194"/>
      <c r="J369" s="194"/>
      <c r="K369" s="194"/>
      <c r="L369" s="194"/>
      <c r="M369" s="194"/>
      <c r="N369" s="194"/>
      <c r="O369" s="194"/>
    </row>
    <row r="370" spans="3:15" ht="18.600000000000001" customHeight="1">
      <c r="C370" s="194"/>
      <c r="D370" s="194"/>
      <c r="E370" s="194"/>
      <c r="F370" s="194"/>
      <c r="G370" s="194"/>
      <c r="H370" s="194"/>
      <c r="I370" s="194"/>
      <c r="J370" s="194"/>
      <c r="K370" s="194"/>
      <c r="L370" s="194"/>
      <c r="M370" s="194"/>
      <c r="N370" s="194"/>
      <c r="O370" s="194"/>
    </row>
    <row r="371" spans="3:15" ht="18.600000000000001" customHeight="1">
      <c r="C371" s="194"/>
      <c r="D371" s="194"/>
      <c r="E371" s="194"/>
      <c r="F371" s="194"/>
      <c r="G371" s="194"/>
      <c r="H371" s="194"/>
      <c r="I371" s="194"/>
      <c r="J371" s="194"/>
      <c r="K371" s="194"/>
      <c r="L371" s="194"/>
      <c r="M371" s="194"/>
      <c r="N371" s="194"/>
      <c r="O371" s="194"/>
    </row>
    <row r="372" spans="3:15" ht="18.600000000000001" customHeight="1">
      <c r="C372" s="194"/>
      <c r="D372" s="194"/>
      <c r="E372" s="194"/>
      <c r="F372" s="194"/>
      <c r="G372" s="194"/>
      <c r="H372" s="194"/>
      <c r="I372" s="194"/>
      <c r="J372" s="194"/>
      <c r="K372" s="194"/>
      <c r="L372" s="194"/>
      <c r="M372" s="194"/>
      <c r="N372" s="194"/>
      <c r="O372" s="194"/>
    </row>
    <row r="373" spans="3:15" ht="18.600000000000001" customHeight="1">
      <c r="C373" s="194"/>
      <c r="D373" s="194"/>
      <c r="E373" s="194"/>
      <c r="F373" s="194"/>
      <c r="G373" s="194"/>
      <c r="H373" s="194"/>
      <c r="I373" s="194"/>
      <c r="J373" s="194"/>
      <c r="K373" s="194"/>
      <c r="L373" s="194"/>
      <c r="M373" s="194"/>
      <c r="N373" s="194"/>
      <c r="O373" s="194"/>
    </row>
    <row r="374" spans="3:15" ht="18.600000000000001" customHeight="1">
      <c r="C374" s="194"/>
      <c r="D374" s="194"/>
      <c r="E374" s="194"/>
      <c r="F374" s="194"/>
      <c r="G374" s="194"/>
      <c r="H374" s="194"/>
      <c r="I374" s="194"/>
      <c r="J374" s="194"/>
      <c r="K374" s="194"/>
      <c r="L374" s="194"/>
      <c r="M374" s="194"/>
      <c r="N374" s="194"/>
      <c r="O374" s="194"/>
    </row>
    <row r="375" spans="3:15" ht="18.600000000000001" customHeight="1">
      <c r="C375" s="194"/>
      <c r="D375" s="194"/>
      <c r="E375" s="194"/>
      <c r="F375" s="194"/>
      <c r="G375" s="194"/>
      <c r="H375" s="194"/>
      <c r="I375" s="194"/>
      <c r="J375" s="194"/>
      <c r="K375" s="194"/>
      <c r="L375" s="194"/>
      <c r="M375" s="194"/>
      <c r="N375" s="194"/>
      <c r="O375" s="194"/>
    </row>
    <row r="376" spans="3:15" ht="18.600000000000001" customHeight="1">
      <c r="C376" s="194"/>
      <c r="D376" s="194"/>
      <c r="E376" s="194"/>
      <c r="F376" s="194"/>
      <c r="G376" s="194"/>
      <c r="H376" s="194"/>
      <c r="I376" s="194"/>
      <c r="J376" s="194"/>
      <c r="K376" s="194"/>
      <c r="L376" s="194"/>
      <c r="M376" s="194"/>
      <c r="N376" s="194"/>
      <c r="O376" s="194"/>
    </row>
    <row r="377" spans="3:15" ht="18.600000000000001" customHeight="1">
      <c r="C377" s="194"/>
      <c r="D377" s="194"/>
      <c r="E377" s="194"/>
      <c r="F377" s="194"/>
      <c r="G377" s="194"/>
      <c r="H377" s="194"/>
      <c r="I377" s="194"/>
      <c r="J377" s="194"/>
      <c r="K377" s="194"/>
      <c r="L377" s="194"/>
      <c r="M377" s="194"/>
      <c r="N377" s="194"/>
      <c r="O377" s="194"/>
    </row>
    <row r="378" spans="3:15" ht="18.600000000000001" customHeight="1">
      <c r="C378" s="194"/>
      <c r="D378" s="194"/>
      <c r="E378" s="194"/>
      <c r="F378" s="194"/>
      <c r="G378" s="194"/>
      <c r="H378" s="194"/>
      <c r="I378" s="194"/>
      <c r="J378" s="194"/>
      <c r="K378" s="194"/>
      <c r="L378" s="194"/>
      <c r="M378" s="194"/>
      <c r="N378" s="194"/>
      <c r="O378" s="194"/>
    </row>
    <row r="379" spans="3:15" ht="18.600000000000001" customHeight="1">
      <c r="C379" s="194"/>
      <c r="D379" s="194"/>
      <c r="E379" s="194"/>
      <c r="F379" s="194"/>
      <c r="G379" s="194"/>
      <c r="H379" s="194"/>
      <c r="I379" s="194"/>
      <c r="J379" s="194"/>
      <c r="K379" s="194"/>
      <c r="L379" s="194"/>
      <c r="M379" s="194"/>
      <c r="N379" s="194"/>
      <c r="O379" s="194"/>
    </row>
    <row r="380" spans="3:15" ht="18.600000000000001" customHeight="1">
      <c r="C380" s="194"/>
      <c r="D380" s="194"/>
      <c r="E380" s="194"/>
      <c r="F380" s="194"/>
      <c r="G380" s="194"/>
      <c r="H380" s="194"/>
      <c r="I380" s="194"/>
      <c r="J380" s="194"/>
      <c r="K380" s="194"/>
      <c r="L380" s="194"/>
      <c r="M380" s="194"/>
      <c r="N380" s="194"/>
      <c r="O380" s="194"/>
    </row>
    <row r="381" spans="3:15" ht="18.600000000000001" customHeight="1">
      <c r="C381" s="194"/>
      <c r="D381" s="194"/>
      <c r="E381" s="194"/>
      <c r="F381" s="194"/>
      <c r="G381" s="194"/>
      <c r="H381" s="194"/>
      <c r="I381" s="194"/>
      <c r="J381" s="194"/>
      <c r="K381" s="194"/>
      <c r="L381" s="194"/>
      <c r="M381" s="194"/>
      <c r="N381" s="194"/>
      <c r="O381" s="194"/>
    </row>
    <row r="382" spans="3:15" ht="18.600000000000001" customHeight="1">
      <c r="C382" s="194"/>
      <c r="D382" s="194"/>
      <c r="E382" s="194"/>
      <c r="F382" s="194"/>
      <c r="G382" s="194"/>
      <c r="H382" s="194"/>
      <c r="I382" s="194"/>
      <c r="J382" s="194"/>
      <c r="K382" s="194"/>
      <c r="L382" s="194"/>
      <c r="M382" s="194"/>
      <c r="N382" s="194"/>
      <c r="O382" s="194"/>
    </row>
    <row r="383" spans="3:15" ht="18.600000000000001" customHeight="1">
      <c r="C383" s="194"/>
      <c r="D383" s="194"/>
      <c r="E383" s="194"/>
      <c r="F383" s="194"/>
      <c r="G383" s="194"/>
      <c r="H383" s="194"/>
      <c r="I383" s="194"/>
      <c r="J383" s="194"/>
      <c r="K383" s="194"/>
      <c r="L383" s="194"/>
      <c r="M383" s="194"/>
      <c r="N383" s="194"/>
      <c r="O383" s="194"/>
    </row>
    <row r="384" spans="3:15" ht="18.600000000000001" customHeight="1">
      <c r="C384" s="194"/>
      <c r="D384" s="194"/>
      <c r="E384" s="194"/>
      <c r="F384" s="194"/>
      <c r="G384" s="194"/>
      <c r="H384" s="194"/>
      <c r="I384" s="194"/>
      <c r="J384" s="194"/>
      <c r="K384" s="194"/>
      <c r="L384" s="194"/>
      <c r="M384" s="194"/>
      <c r="N384" s="194"/>
      <c r="O384" s="194"/>
    </row>
    <row r="385" spans="3:15" ht="18.600000000000001" customHeight="1">
      <c r="C385" s="194"/>
      <c r="D385" s="194"/>
      <c r="E385" s="194"/>
      <c r="F385" s="194"/>
      <c r="G385" s="194"/>
      <c r="H385" s="194"/>
      <c r="I385" s="194"/>
      <c r="J385" s="194"/>
      <c r="K385" s="194"/>
      <c r="L385" s="194"/>
      <c r="M385" s="194"/>
      <c r="N385" s="194"/>
      <c r="O385" s="194"/>
    </row>
    <row r="386" spans="3:15" ht="18.600000000000001" customHeight="1">
      <c r="C386" s="194"/>
      <c r="D386" s="194"/>
      <c r="E386" s="194"/>
      <c r="F386" s="194"/>
      <c r="G386" s="194"/>
      <c r="H386" s="194"/>
      <c r="I386" s="194"/>
      <c r="J386" s="194"/>
      <c r="K386" s="194"/>
      <c r="L386" s="194"/>
      <c r="M386" s="194"/>
      <c r="N386" s="194"/>
      <c r="O386" s="194"/>
    </row>
    <row r="387" spans="3:15" ht="18.600000000000001" customHeight="1">
      <c r="C387" s="194"/>
      <c r="D387" s="194"/>
      <c r="E387" s="194"/>
      <c r="F387" s="194"/>
      <c r="G387" s="194"/>
      <c r="H387" s="194"/>
      <c r="I387" s="194"/>
      <c r="J387" s="194"/>
      <c r="K387" s="194"/>
      <c r="L387" s="194"/>
      <c r="M387" s="194"/>
      <c r="N387" s="194"/>
      <c r="O387" s="194"/>
    </row>
    <row r="388" spans="3:15" ht="18.600000000000001" customHeight="1">
      <c r="C388" s="194"/>
      <c r="D388" s="194"/>
      <c r="E388" s="194"/>
      <c r="F388" s="194"/>
      <c r="G388" s="194"/>
      <c r="H388" s="194"/>
      <c r="I388" s="194"/>
      <c r="J388" s="194"/>
      <c r="K388" s="194"/>
      <c r="L388" s="194"/>
      <c r="M388" s="194"/>
      <c r="N388" s="194"/>
      <c r="O388" s="194"/>
    </row>
    <row r="389" spans="3:15" ht="18.600000000000001" customHeight="1">
      <c r="C389" s="194"/>
      <c r="D389" s="194"/>
      <c r="E389" s="194"/>
      <c r="F389" s="194"/>
      <c r="G389" s="194"/>
      <c r="H389" s="194"/>
      <c r="I389" s="194"/>
      <c r="J389" s="194"/>
      <c r="K389" s="194"/>
      <c r="L389" s="194"/>
      <c r="M389" s="194"/>
      <c r="N389" s="194"/>
      <c r="O389" s="194"/>
    </row>
    <row r="390" spans="3:15" ht="18.600000000000001" customHeight="1">
      <c r="C390" s="194"/>
      <c r="D390" s="194"/>
      <c r="E390" s="194"/>
      <c r="F390" s="194"/>
      <c r="G390" s="194"/>
      <c r="H390" s="194"/>
      <c r="I390" s="194"/>
      <c r="J390" s="194"/>
      <c r="K390" s="194"/>
      <c r="L390" s="194"/>
      <c r="M390" s="194"/>
      <c r="N390" s="194"/>
      <c r="O390" s="194"/>
    </row>
    <row r="391" spans="3:15" ht="18.600000000000001" customHeight="1">
      <c r="C391" s="194"/>
      <c r="D391" s="194"/>
      <c r="E391" s="194"/>
      <c r="F391" s="194"/>
      <c r="G391" s="194"/>
      <c r="H391" s="194"/>
      <c r="I391" s="194"/>
      <c r="J391" s="194"/>
      <c r="K391" s="194"/>
      <c r="L391" s="194"/>
      <c r="M391" s="194"/>
      <c r="N391" s="194"/>
      <c r="O391" s="194"/>
    </row>
    <row r="392" spans="3:15" ht="18.600000000000001" customHeight="1">
      <c r="C392" s="194"/>
      <c r="D392" s="194"/>
      <c r="E392" s="194"/>
      <c r="F392" s="194"/>
      <c r="G392" s="194"/>
      <c r="H392" s="194"/>
      <c r="I392" s="194"/>
      <c r="J392" s="194"/>
      <c r="K392" s="194"/>
      <c r="L392" s="194"/>
      <c r="M392" s="194"/>
      <c r="N392" s="194"/>
      <c r="O392" s="194"/>
    </row>
    <row r="393" spans="3:15" ht="18.600000000000001" customHeight="1">
      <c r="C393" s="194"/>
      <c r="D393" s="194"/>
      <c r="E393" s="194"/>
      <c r="F393" s="194"/>
      <c r="G393" s="194"/>
      <c r="H393" s="194"/>
      <c r="I393" s="194"/>
      <c r="J393" s="194"/>
      <c r="K393" s="194"/>
      <c r="L393" s="194"/>
      <c r="M393" s="194"/>
      <c r="N393" s="194"/>
      <c r="O393" s="194"/>
    </row>
    <row r="394" spans="3:15" ht="18.600000000000001" customHeight="1">
      <c r="C394" s="194"/>
      <c r="D394" s="194"/>
      <c r="E394" s="194"/>
      <c r="F394" s="194"/>
      <c r="G394" s="194"/>
      <c r="H394" s="194"/>
      <c r="I394" s="194"/>
      <c r="J394" s="194"/>
      <c r="K394" s="194"/>
      <c r="L394" s="194"/>
      <c r="M394" s="194"/>
      <c r="N394" s="194"/>
      <c r="O394" s="194"/>
    </row>
    <row r="395" spans="3:15" ht="18.600000000000001" customHeight="1">
      <c r="C395" s="194"/>
      <c r="D395" s="194"/>
      <c r="E395" s="194"/>
      <c r="F395" s="194"/>
      <c r="G395" s="194"/>
      <c r="H395" s="194"/>
      <c r="I395" s="194"/>
      <c r="J395" s="194"/>
      <c r="K395" s="194"/>
      <c r="L395" s="194"/>
      <c r="M395" s="194"/>
      <c r="N395" s="194"/>
      <c r="O395" s="194"/>
    </row>
    <row r="396" spans="3:15" ht="18.600000000000001" customHeight="1">
      <c r="C396" s="194"/>
      <c r="D396" s="194"/>
      <c r="E396" s="194"/>
      <c r="F396" s="194"/>
      <c r="G396" s="194"/>
      <c r="H396" s="194"/>
      <c r="I396" s="194"/>
      <c r="J396" s="194"/>
      <c r="K396" s="194"/>
      <c r="L396" s="194"/>
      <c r="M396" s="194"/>
      <c r="N396" s="194"/>
      <c r="O396" s="194"/>
    </row>
    <row r="397" spans="3:15" ht="18.600000000000001" customHeight="1">
      <c r="C397" s="194"/>
      <c r="D397" s="194"/>
      <c r="E397" s="194"/>
      <c r="F397" s="194"/>
      <c r="G397" s="194"/>
      <c r="H397" s="194"/>
      <c r="I397" s="194"/>
      <c r="J397" s="194"/>
      <c r="K397" s="194"/>
      <c r="L397" s="194"/>
      <c r="M397" s="194"/>
      <c r="N397" s="194"/>
      <c r="O397" s="194"/>
    </row>
    <row r="398" spans="3:15" ht="18.600000000000001" customHeight="1">
      <c r="C398" s="194"/>
      <c r="D398" s="194"/>
      <c r="E398" s="194"/>
      <c r="F398" s="194"/>
      <c r="G398" s="194"/>
      <c r="H398" s="194"/>
      <c r="I398" s="194"/>
      <c r="J398" s="194"/>
      <c r="K398" s="194"/>
      <c r="L398" s="194"/>
      <c r="M398" s="194"/>
      <c r="N398" s="194"/>
      <c r="O398" s="194"/>
    </row>
    <row r="399" spans="3:15" ht="18.600000000000001" customHeight="1">
      <c r="C399" s="194"/>
      <c r="D399" s="194"/>
      <c r="E399" s="194"/>
      <c r="F399" s="194"/>
      <c r="G399" s="194"/>
      <c r="H399" s="194"/>
      <c r="I399" s="194"/>
      <c r="J399" s="194"/>
      <c r="K399" s="194"/>
      <c r="L399" s="194"/>
      <c r="M399" s="194"/>
      <c r="N399" s="194"/>
      <c r="O399" s="194"/>
    </row>
    <row r="400" spans="3:15" ht="18.600000000000001" customHeight="1">
      <c r="C400" s="194"/>
      <c r="D400" s="194"/>
      <c r="E400" s="194"/>
      <c r="F400" s="194"/>
      <c r="G400" s="194"/>
      <c r="H400" s="194"/>
      <c r="I400" s="194"/>
      <c r="J400" s="194"/>
      <c r="K400" s="194"/>
      <c r="L400" s="194"/>
      <c r="M400" s="194"/>
      <c r="N400" s="194"/>
      <c r="O400" s="194"/>
    </row>
    <row r="401" spans="3:15" ht="18.600000000000001" customHeight="1">
      <c r="C401" s="194"/>
      <c r="D401" s="194"/>
      <c r="E401" s="194"/>
      <c r="F401" s="194"/>
      <c r="G401" s="194"/>
      <c r="H401" s="194"/>
      <c r="I401" s="194"/>
      <c r="J401" s="194"/>
      <c r="K401" s="194"/>
      <c r="L401" s="194"/>
      <c r="M401" s="194"/>
      <c r="N401" s="194"/>
      <c r="O401" s="194"/>
    </row>
    <row r="402" spans="3:15" ht="18.600000000000001" customHeight="1">
      <c r="C402" s="194"/>
      <c r="D402" s="194"/>
      <c r="E402" s="194"/>
      <c r="F402" s="194"/>
      <c r="G402" s="194"/>
      <c r="H402" s="194"/>
      <c r="I402" s="194"/>
      <c r="J402" s="194"/>
      <c r="K402" s="194"/>
      <c r="L402" s="194"/>
      <c r="M402" s="194"/>
      <c r="N402" s="194"/>
      <c r="O402" s="194"/>
    </row>
    <row r="403" spans="3:15" ht="18.600000000000001" customHeight="1">
      <c r="C403" s="194"/>
      <c r="D403" s="194"/>
      <c r="E403" s="194"/>
      <c r="F403" s="194"/>
      <c r="G403" s="194"/>
      <c r="H403" s="194"/>
      <c r="I403" s="194"/>
      <c r="J403" s="194"/>
      <c r="K403" s="194"/>
      <c r="L403" s="194"/>
      <c r="M403" s="194"/>
      <c r="N403" s="194"/>
      <c r="O403" s="194"/>
    </row>
    <row r="404" spans="3:15" ht="18.600000000000001" customHeight="1">
      <c r="C404" s="194"/>
      <c r="D404" s="194"/>
      <c r="E404" s="194"/>
      <c r="F404" s="194"/>
      <c r="G404" s="194"/>
      <c r="H404" s="194"/>
      <c r="I404" s="194"/>
      <c r="J404" s="194"/>
      <c r="K404" s="194"/>
      <c r="L404" s="194"/>
      <c r="M404" s="194"/>
      <c r="N404" s="194"/>
      <c r="O404" s="194"/>
    </row>
    <row r="405" spans="3:15" ht="18.600000000000001" customHeight="1">
      <c r="C405" s="194"/>
      <c r="D405" s="194"/>
      <c r="E405" s="194"/>
      <c r="F405" s="194"/>
      <c r="G405" s="194"/>
      <c r="H405" s="194"/>
      <c r="I405" s="194"/>
      <c r="J405" s="194"/>
      <c r="K405" s="194"/>
      <c r="L405" s="194"/>
      <c r="M405" s="194"/>
      <c r="N405" s="194"/>
      <c r="O405" s="194"/>
    </row>
    <row r="406" spans="3:15" ht="18.600000000000001" customHeight="1">
      <c r="C406" s="194"/>
      <c r="D406" s="194"/>
      <c r="E406" s="194"/>
      <c r="F406" s="194"/>
      <c r="G406" s="194"/>
      <c r="H406" s="194"/>
      <c r="I406" s="194"/>
      <c r="J406" s="194"/>
      <c r="K406" s="194"/>
      <c r="L406" s="194"/>
      <c r="M406" s="194"/>
      <c r="N406" s="194"/>
      <c r="O406" s="194"/>
    </row>
    <row r="407" spans="3:15" ht="18.600000000000001" customHeight="1">
      <c r="C407" s="194"/>
      <c r="D407" s="194"/>
      <c r="E407" s="194"/>
      <c r="F407" s="194"/>
      <c r="G407" s="194"/>
      <c r="H407" s="194"/>
      <c r="I407" s="194"/>
      <c r="J407" s="194"/>
      <c r="K407" s="194"/>
      <c r="L407" s="194"/>
      <c r="M407" s="194"/>
      <c r="N407" s="194"/>
      <c r="O407" s="194"/>
    </row>
    <row r="408" spans="3:15" ht="18.600000000000001" customHeight="1">
      <c r="C408" s="194"/>
      <c r="D408" s="194"/>
      <c r="E408" s="194"/>
      <c r="F408" s="194"/>
      <c r="G408" s="194"/>
      <c r="H408" s="194"/>
      <c r="I408" s="194"/>
      <c r="J408" s="194"/>
      <c r="K408" s="194"/>
      <c r="L408" s="194"/>
      <c r="M408" s="194"/>
      <c r="N408" s="194"/>
      <c r="O408" s="194"/>
    </row>
    <row r="409" spans="3:15" ht="18.600000000000001" customHeight="1">
      <c r="C409" s="194"/>
      <c r="D409" s="194"/>
      <c r="E409" s="194"/>
      <c r="F409" s="194"/>
      <c r="G409" s="194"/>
      <c r="H409" s="194"/>
      <c r="I409" s="194"/>
      <c r="J409" s="194"/>
      <c r="K409" s="194"/>
      <c r="L409" s="194"/>
      <c r="M409" s="194"/>
      <c r="N409" s="194"/>
      <c r="O409" s="194"/>
    </row>
    <row r="410" spans="3:15" ht="18.600000000000001" customHeight="1">
      <c r="C410" s="194"/>
      <c r="D410" s="194"/>
      <c r="E410" s="194"/>
      <c r="F410" s="194"/>
      <c r="G410" s="194"/>
      <c r="H410" s="194"/>
      <c r="I410" s="194"/>
      <c r="J410" s="194"/>
      <c r="K410" s="194"/>
      <c r="L410" s="194"/>
      <c r="M410" s="194"/>
      <c r="N410" s="194"/>
      <c r="O410" s="194"/>
    </row>
    <row r="411" spans="3:15" ht="18.600000000000001" customHeight="1">
      <c r="C411" s="194"/>
      <c r="D411" s="194"/>
      <c r="E411" s="194"/>
      <c r="F411" s="194"/>
      <c r="G411" s="194"/>
      <c r="H411" s="194"/>
      <c r="I411" s="194"/>
      <c r="J411" s="194"/>
      <c r="K411" s="194"/>
      <c r="L411" s="194"/>
      <c r="M411" s="194"/>
      <c r="N411" s="194"/>
      <c r="O411" s="194"/>
    </row>
    <row r="412" spans="3:15" ht="18.600000000000001" customHeight="1">
      <c r="C412" s="194"/>
      <c r="D412" s="194"/>
      <c r="E412" s="194"/>
      <c r="F412" s="194"/>
      <c r="G412" s="194"/>
      <c r="H412" s="194"/>
      <c r="I412" s="194"/>
      <c r="J412" s="194"/>
      <c r="K412" s="194"/>
      <c r="L412" s="194"/>
      <c r="M412" s="194"/>
      <c r="N412" s="194"/>
      <c r="O412" s="194"/>
    </row>
    <row r="413" spans="3:15" ht="18.600000000000001" customHeight="1">
      <c r="C413" s="194"/>
      <c r="D413" s="194"/>
      <c r="E413" s="194"/>
      <c r="F413" s="194"/>
      <c r="G413" s="194"/>
      <c r="H413" s="194"/>
      <c r="I413" s="194"/>
      <c r="J413" s="194"/>
      <c r="K413" s="194"/>
      <c r="L413" s="194"/>
      <c r="M413" s="194"/>
      <c r="N413" s="194"/>
      <c r="O413" s="194"/>
    </row>
    <row r="414" spans="3:15" ht="18.600000000000001" customHeight="1">
      <c r="C414" s="194"/>
      <c r="D414" s="194"/>
      <c r="E414" s="194"/>
      <c r="F414" s="194"/>
      <c r="G414" s="194"/>
      <c r="H414" s="194"/>
      <c r="I414" s="194"/>
      <c r="J414" s="194"/>
      <c r="K414" s="194"/>
      <c r="L414" s="194"/>
      <c r="M414" s="194"/>
      <c r="N414" s="194"/>
      <c r="O414" s="194"/>
    </row>
    <row r="415" spans="3:15" ht="18.600000000000001" customHeight="1">
      <c r="C415" s="194"/>
      <c r="D415" s="194"/>
      <c r="E415" s="194"/>
      <c r="F415" s="194"/>
      <c r="G415" s="194"/>
      <c r="H415" s="194"/>
      <c r="I415" s="194"/>
      <c r="J415" s="194"/>
      <c r="K415" s="194"/>
      <c r="L415" s="194"/>
      <c r="M415" s="194"/>
      <c r="N415" s="194"/>
      <c r="O415" s="194"/>
    </row>
    <row r="416" spans="3:15" ht="18.600000000000001" customHeight="1">
      <c r="C416" s="194"/>
      <c r="D416" s="194"/>
      <c r="E416" s="194"/>
      <c r="F416" s="194"/>
      <c r="G416" s="194"/>
      <c r="H416" s="194"/>
      <c r="I416" s="194"/>
      <c r="J416" s="194"/>
      <c r="K416" s="194"/>
      <c r="L416" s="194"/>
      <c r="M416" s="194"/>
      <c r="N416" s="194"/>
      <c r="O416" s="194"/>
    </row>
    <row r="417" spans="3:15" ht="18.600000000000001" customHeight="1">
      <c r="C417" s="194"/>
      <c r="D417" s="194"/>
      <c r="E417" s="194"/>
      <c r="F417" s="194"/>
      <c r="G417" s="194"/>
      <c r="H417" s="194"/>
      <c r="I417" s="194"/>
      <c r="J417" s="194"/>
      <c r="K417" s="194"/>
      <c r="L417" s="194"/>
      <c r="M417" s="194"/>
      <c r="N417" s="194"/>
      <c r="O417" s="194"/>
    </row>
    <row r="418" spans="3:15" ht="18.600000000000001" customHeight="1">
      <c r="C418" s="194"/>
      <c r="D418" s="194"/>
      <c r="E418" s="194"/>
      <c r="F418" s="194"/>
      <c r="G418" s="194"/>
      <c r="H418" s="194"/>
      <c r="I418" s="194"/>
      <c r="J418" s="194"/>
      <c r="K418" s="194"/>
      <c r="L418" s="194"/>
      <c r="M418" s="194"/>
      <c r="N418" s="194"/>
      <c r="O418" s="194"/>
    </row>
    <row r="419" spans="3:15" ht="18.600000000000001" customHeight="1">
      <c r="C419" s="194"/>
      <c r="D419" s="194"/>
      <c r="E419" s="194"/>
      <c r="F419" s="194"/>
      <c r="G419" s="194"/>
      <c r="H419" s="194"/>
      <c r="I419" s="194"/>
      <c r="J419" s="194"/>
      <c r="K419" s="194"/>
      <c r="L419" s="194"/>
      <c r="M419" s="194"/>
      <c r="N419" s="194"/>
      <c r="O419" s="194"/>
    </row>
    <row r="420" spans="3:15" ht="18.600000000000001" customHeight="1">
      <c r="C420" s="194"/>
      <c r="D420" s="194"/>
      <c r="E420" s="194"/>
      <c r="F420" s="194"/>
      <c r="G420" s="194"/>
      <c r="H420" s="194"/>
      <c r="I420" s="194"/>
      <c r="J420" s="194"/>
      <c r="K420" s="194"/>
      <c r="L420" s="194"/>
      <c r="M420" s="194"/>
      <c r="N420" s="194"/>
      <c r="O420" s="194"/>
    </row>
    <row r="421" spans="3:15" ht="18.600000000000001" customHeight="1">
      <c r="C421" s="194"/>
      <c r="D421" s="194"/>
      <c r="E421" s="194"/>
      <c r="F421" s="194"/>
      <c r="G421" s="194"/>
      <c r="H421" s="194"/>
      <c r="I421" s="194"/>
      <c r="J421" s="194"/>
      <c r="K421" s="194"/>
      <c r="L421" s="194"/>
      <c r="M421" s="194"/>
      <c r="N421" s="194"/>
      <c r="O421" s="194"/>
    </row>
    <row r="422" spans="3:15" ht="18.600000000000001" customHeight="1">
      <c r="C422" s="194"/>
      <c r="D422" s="194"/>
      <c r="E422" s="194"/>
      <c r="F422" s="194"/>
      <c r="G422" s="194"/>
      <c r="H422" s="194"/>
      <c r="I422" s="194"/>
      <c r="J422" s="194"/>
      <c r="K422" s="194"/>
      <c r="L422" s="194"/>
      <c r="M422" s="194"/>
      <c r="N422" s="194"/>
      <c r="O422" s="194"/>
    </row>
    <row r="423" spans="3:15" ht="18.600000000000001" customHeight="1">
      <c r="C423" s="194"/>
      <c r="D423" s="194"/>
      <c r="E423" s="194"/>
      <c r="F423" s="194"/>
      <c r="G423" s="194"/>
      <c r="H423" s="194"/>
      <c r="I423" s="194"/>
      <c r="J423" s="194"/>
      <c r="K423" s="194"/>
      <c r="L423" s="194"/>
      <c r="M423" s="194"/>
      <c r="N423" s="194"/>
      <c r="O423" s="194"/>
    </row>
    <row r="424" spans="3:15" ht="18.600000000000001" customHeight="1">
      <c r="C424" s="194"/>
      <c r="D424" s="194"/>
      <c r="E424" s="194"/>
      <c r="F424" s="194"/>
      <c r="G424" s="194"/>
      <c r="H424" s="194"/>
      <c r="I424" s="194"/>
      <c r="J424" s="194"/>
      <c r="K424" s="194"/>
      <c r="L424" s="194"/>
      <c r="M424" s="194"/>
      <c r="N424" s="194"/>
      <c r="O424" s="194"/>
    </row>
    <row r="425" spans="3:15" ht="18.600000000000001" customHeight="1">
      <c r="C425" s="194"/>
      <c r="D425" s="194"/>
      <c r="E425" s="194"/>
      <c r="F425" s="194"/>
      <c r="G425" s="194"/>
      <c r="H425" s="194"/>
      <c r="I425" s="194"/>
      <c r="J425" s="194"/>
      <c r="K425" s="194"/>
      <c r="L425" s="194"/>
      <c r="M425" s="194"/>
      <c r="N425" s="194"/>
      <c r="O425" s="194"/>
    </row>
    <row r="426" spans="3:15" ht="41.1" customHeight="1">
      <c r="C426" s="194"/>
      <c r="D426" s="194"/>
      <c r="E426" s="194"/>
      <c r="F426" s="194"/>
      <c r="G426" s="194"/>
      <c r="H426" s="194"/>
      <c r="I426" s="194"/>
      <c r="J426" s="194"/>
      <c r="K426" s="194"/>
      <c r="L426" s="194"/>
      <c r="M426" s="194"/>
      <c r="N426" s="194"/>
      <c r="O426" s="194"/>
    </row>
    <row r="427" spans="3:15" ht="14.45" customHeight="1">
      <c r="C427" s="194"/>
      <c r="D427" s="194"/>
      <c r="E427" s="194"/>
      <c r="F427" s="194"/>
      <c r="G427" s="194"/>
      <c r="H427" s="194"/>
      <c r="I427" s="194"/>
      <c r="J427" s="194"/>
      <c r="K427" s="194"/>
      <c r="L427" s="194"/>
      <c r="M427" s="194"/>
      <c r="N427" s="194"/>
      <c r="O427" s="194"/>
    </row>
    <row r="428" spans="3:15" ht="18.600000000000001" customHeight="1">
      <c r="C428" s="194"/>
      <c r="D428" s="194"/>
      <c r="E428" s="194"/>
      <c r="F428" s="194"/>
      <c r="G428" s="194"/>
      <c r="H428" s="194"/>
      <c r="I428" s="194"/>
      <c r="J428" s="194"/>
      <c r="K428" s="194"/>
      <c r="L428" s="194"/>
      <c r="M428" s="194"/>
      <c r="N428" s="194"/>
      <c r="O428" s="194"/>
    </row>
    <row r="429" spans="3:15" ht="18.600000000000001" customHeight="1">
      <c r="C429" s="194"/>
      <c r="D429" s="194"/>
      <c r="E429" s="194"/>
      <c r="F429" s="194"/>
      <c r="G429" s="194"/>
      <c r="H429" s="194"/>
      <c r="I429" s="194"/>
      <c r="J429" s="194"/>
      <c r="K429" s="194"/>
      <c r="L429" s="194"/>
      <c r="M429" s="194"/>
      <c r="N429" s="194"/>
      <c r="O429" s="194"/>
    </row>
    <row r="430" spans="3:15" ht="18.600000000000001" customHeight="1">
      <c r="C430" s="194"/>
      <c r="D430" s="194"/>
      <c r="E430" s="194"/>
      <c r="F430" s="194"/>
      <c r="G430" s="194"/>
      <c r="H430" s="194"/>
      <c r="I430" s="194"/>
      <c r="J430" s="194"/>
      <c r="K430" s="194"/>
      <c r="L430" s="194"/>
      <c r="M430" s="194"/>
      <c r="N430" s="194"/>
      <c r="O430" s="194"/>
    </row>
    <row r="431" spans="3:15" ht="18.600000000000001" customHeight="1">
      <c r="C431" s="194"/>
      <c r="D431" s="194"/>
      <c r="E431" s="194"/>
      <c r="F431" s="194"/>
      <c r="G431" s="194"/>
      <c r="H431" s="194"/>
      <c r="I431" s="194"/>
      <c r="J431" s="194"/>
      <c r="K431" s="194"/>
      <c r="L431" s="194"/>
      <c r="M431" s="194"/>
      <c r="N431" s="194"/>
      <c r="O431" s="194"/>
    </row>
    <row r="432" spans="3:15" ht="18.600000000000001" customHeight="1">
      <c r="C432" s="194"/>
      <c r="D432" s="194"/>
      <c r="E432" s="194"/>
      <c r="F432" s="194"/>
      <c r="G432" s="194"/>
      <c r="H432" s="194"/>
      <c r="I432" s="194"/>
      <c r="J432" s="194"/>
      <c r="K432" s="194"/>
      <c r="L432" s="194"/>
      <c r="M432" s="194"/>
      <c r="N432" s="194"/>
      <c r="O432" s="194"/>
    </row>
    <row r="433" spans="3:15" ht="18.600000000000001" customHeight="1">
      <c r="C433" s="194"/>
      <c r="D433" s="194"/>
      <c r="E433" s="194"/>
      <c r="F433" s="194"/>
      <c r="G433" s="194"/>
      <c r="H433" s="194"/>
      <c r="I433" s="194"/>
      <c r="J433" s="194"/>
      <c r="K433" s="194"/>
      <c r="L433" s="194"/>
      <c r="M433" s="194"/>
      <c r="N433" s="194"/>
      <c r="O433" s="194"/>
    </row>
    <row r="434" spans="3:15" ht="18.600000000000001" customHeight="1">
      <c r="C434" s="194"/>
      <c r="D434" s="194"/>
      <c r="E434" s="194"/>
      <c r="F434" s="194"/>
      <c r="G434" s="194"/>
      <c r="H434" s="194"/>
      <c r="I434" s="194"/>
      <c r="J434" s="194"/>
      <c r="K434" s="194"/>
      <c r="L434" s="194"/>
      <c r="M434" s="194"/>
      <c r="N434" s="194"/>
      <c r="O434" s="194"/>
    </row>
    <row r="435" spans="3:15" ht="18.600000000000001" customHeight="1">
      <c r="C435" s="194"/>
      <c r="D435" s="194"/>
      <c r="E435" s="194"/>
      <c r="F435" s="194"/>
      <c r="G435" s="194"/>
      <c r="H435" s="194"/>
      <c r="I435" s="194"/>
      <c r="J435" s="194"/>
      <c r="K435" s="194"/>
      <c r="L435" s="194"/>
      <c r="M435" s="194"/>
      <c r="N435" s="194"/>
      <c r="O435" s="194"/>
    </row>
    <row r="436" spans="3:15" ht="18.600000000000001" customHeight="1">
      <c r="C436" s="194"/>
      <c r="D436" s="194"/>
      <c r="E436" s="194"/>
      <c r="F436" s="194"/>
      <c r="G436" s="194"/>
      <c r="H436" s="194"/>
      <c r="I436" s="194"/>
      <c r="J436" s="194"/>
      <c r="K436" s="194"/>
      <c r="L436" s="194"/>
      <c r="M436" s="194"/>
      <c r="N436" s="194"/>
      <c r="O436" s="194"/>
    </row>
    <row r="437" spans="3:15" ht="18.600000000000001" customHeight="1">
      <c r="C437" s="194"/>
      <c r="D437" s="194"/>
      <c r="E437" s="194"/>
      <c r="F437" s="194"/>
      <c r="G437" s="194"/>
      <c r="H437" s="194"/>
      <c r="I437" s="194"/>
      <c r="J437" s="194"/>
      <c r="K437" s="194"/>
      <c r="L437" s="194"/>
      <c r="M437" s="194"/>
      <c r="N437" s="194"/>
      <c r="O437" s="194"/>
    </row>
    <row r="438" spans="3:15" ht="18.600000000000001" customHeight="1">
      <c r="C438" s="194"/>
      <c r="D438" s="194"/>
      <c r="E438" s="194"/>
      <c r="F438" s="194"/>
      <c r="G438" s="194"/>
      <c r="H438" s="194"/>
      <c r="I438" s="194"/>
      <c r="J438" s="194"/>
      <c r="K438" s="194"/>
      <c r="L438" s="194"/>
      <c r="M438" s="194"/>
      <c r="N438" s="194"/>
      <c r="O438" s="194"/>
    </row>
    <row r="439" spans="3:15" ht="18.600000000000001" customHeight="1">
      <c r="C439" s="194"/>
      <c r="D439" s="194"/>
      <c r="E439" s="194"/>
      <c r="F439" s="194"/>
      <c r="G439" s="194"/>
      <c r="H439" s="194"/>
      <c r="I439" s="194"/>
      <c r="J439" s="194"/>
      <c r="K439" s="194"/>
      <c r="L439" s="194"/>
      <c r="M439" s="194"/>
      <c r="N439" s="194"/>
      <c r="O439" s="194"/>
    </row>
    <row r="440" spans="3:15" ht="18.600000000000001" customHeight="1">
      <c r="C440" s="194"/>
      <c r="D440" s="194"/>
      <c r="E440" s="194"/>
      <c r="F440" s="194"/>
      <c r="G440" s="194"/>
      <c r="H440" s="194"/>
      <c r="I440" s="194"/>
      <c r="J440" s="194"/>
      <c r="K440" s="194"/>
      <c r="L440" s="194"/>
      <c r="M440" s="194"/>
      <c r="N440" s="194"/>
      <c r="O440" s="194"/>
    </row>
    <row r="441" spans="3:15" ht="18.600000000000001" customHeight="1">
      <c r="C441" s="194"/>
      <c r="D441" s="194"/>
      <c r="E441" s="194"/>
      <c r="F441" s="194"/>
      <c r="G441" s="194"/>
      <c r="H441" s="194"/>
      <c r="I441" s="194"/>
      <c r="J441" s="194"/>
      <c r="K441" s="194"/>
      <c r="L441" s="194"/>
      <c r="M441" s="194"/>
      <c r="N441" s="194"/>
      <c r="O441" s="194"/>
    </row>
    <row r="442" spans="3:15" ht="18.600000000000001" customHeight="1">
      <c r="C442" s="194"/>
      <c r="D442" s="194"/>
      <c r="E442" s="194"/>
      <c r="F442" s="194"/>
      <c r="G442" s="194"/>
      <c r="H442" s="194"/>
      <c r="I442" s="194"/>
      <c r="J442" s="194"/>
      <c r="K442" s="194"/>
      <c r="L442" s="194"/>
      <c r="M442" s="194"/>
      <c r="N442" s="194"/>
      <c r="O442" s="194"/>
    </row>
    <row r="443" spans="3:15" ht="18.600000000000001" customHeight="1">
      <c r="C443" s="194"/>
      <c r="D443" s="194"/>
      <c r="E443" s="194"/>
      <c r="F443" s="194"/>
      <c r="G443" s="194"/>
      <c r="H443" s="194"/>
      <c r="I443" s="194"/>
      <c r="J443" s="194"/>
      <c r="K443" s="194"/>
      <c r="L443" s="194"/>
      <c r="M443" s="194"/>
      <c r="N443" s="194"/>
      <c r="O443" s="194"/>
    </row>
    <row r="444" spans="3:15" ht="18.600000000000001" customHeight="1">
      <c r="C444" s="194"/>
      <c r="D444" s="194"/>
      <c r="E444" s="194"/>
      <c r="F444" s="194"/>
      <c r="G444" s="194"/>
      <c r="H444" s="194"/>
      <c r="I444" s="194"/>
      <c r="J444" s="194"/>
      <c r="K444" s="194"/>
      <c r="L444" s="194"/>
      <c r="M444" s="194"/>
      <c r="N444" s="194"/>
      <c r="O444" s="194"/>
    </row>
    <row r="445" spans="3:15" ht="18.600000000000001" customHeight="1">
      <c r="C445" s="194"/>
      <c r="D445" s="194"/>
      <c r="E445" s="194"/>
      <c r="F445" s="194"/>
      <c r="G445" s="194"/>
      <c r="H445" s="194"/>
      <c r="I445" s="194"/>
      <c r="J445" s="194"/>
      <c r="K445" s="194"/>
      <c r="L445" s="194"/>
      <c r="M445" s="194"/>
      <c r="N445" s="194"/>
      <c r="O445" s="194"/>
    </row>
    <row r="446" spans="3:15" ht="18.600000000000001" customHeight="1">
      <c r="C446" s="194"/>
      <c r="D446" s="194"/>
      <c r="E446" s="194"/>
      <c r="F446" s="194"/>
      <c r="G446" s="194"/>
      <c r="H446" s="194"/>
      <c r="I446" s="194"/>
      <c r="J446" s="194"/>
      <c r="K446" s="194"/>
      <c r="L446" s="194"/>
      <c r="M446" s="194"/>
      <c r="N446" s="194"/>
      <c r="O446" s="194"/>
    </row>
    <row r="447" spans="3:15" ht="18.600000000000001" customHeight="1">
      <c r="C447" s="194"/>
      <c r="D447" s="194"/>
      <c r="E447" s="194"/>
      <c r="F447" s="194"/>
      <c r="G447" s="194"/>
      <c r="H447" s="194"/>
      <c r="I447" s="194"/>
      <c r="J447" s="194"/>
      <c r="K447" s="194"/>
      <c r="L447" s="194"/>
      <c r="M447" s="194"/>
      <c r="N447" s="194"/>
      <c r="O447" s="194"/>
    </row>
    <row r="448" spans="3:15" ht="18.600000000000001" customHeight="1">
      <c r="C448" s="194"/>
      <c r="D448" s="194"/>
      <c r="E448" s="194"/>
      <c r="F448" s="194"/>
      <c r="G448" s="194"/>
      <c r="H448" s="194"/>
      <c r="I448" s="194"/>
      <c r="J448" s="194"/>
      <c r="K448" s="194"/>
      <c r="L448" s="194"/>
      <c r="M448" s="194"/>
      <c r="N448" s="194"/>
      <c r="O448" s="194"/>
    </row>
    <row r="449" spans="3:15" ht="18.600000000000001" customHeight="1">
      <c r="C449" s="194"/>
      <c r="D449" s="194"/>
      <c r="E449" s="194"/>
      <c r="F449" s="194"/>
      <c r="G449" s="194"/>
      <c r="H449" s="194"/>
      <c r="I449" s="194"/>
      <c r="J449" s="194"/>
      <c r="K449" s="194"/>
      <c r="L449" s="194"/>
      <c r="M449" s="194"/>
      <c r="N449" s="194"/>
      <c r="O449" s="194"/>
    </row>
    <row r="450" spans="3:15" ht="18.600000000000001" customHeight="1">
      <c r="C450" s="194"/>
      <c r="D450" s="194"/>
      <c r="E450" s="194"/>
      <c r="F450" s="194"/>
      <c r="G450" s="194"/>
      <c r="H450" s="194"/>
      <c r="I450" s="194"/>
      <c r="J450" s="194"/>
      <c r="K450" s="194"/>
      <c r="L450" s="194"/>
      <c r="M450" s="194"/>
      <c r="N450" s="194"/>
      <c r="O450" s="194"/>
    </row>
    <row r="451" spans="3:15" ht="18.600000000000001" customHeight="1">
      <c r="C451" s="194"/>
      <c r="D451" s="194"/>
      <c r="E451" s="194"/>
      <c r="F451" s="194"/>
      <c r="G451" s="194"/>
      <c r="H451" s="194"/>
      <c r="I451" s="194"/>
      <c r="J451" s="194"/>
      <c r="K451" s="194"/>
      <c r="L451" s="194"/>
      <c r="M451" s="194"/>
      <c r="N451" s="194"/>
      <c r="O451" s="194"/>
    </row>
    <row r="452" spans="3:15" ht="18.600000000000001" customHeight="1">
      <c r="C452" s="194"/>
      <c r="D452" s="194"/>
      <c r="E452" s="194"/>
      <c r="F452" s="194"/>
      <c r="G452" s="194"/>
      <c r="H452" s="194"/>
      <c r="I452" s="194"/>
      <c r="J452" s="194"/>
      <c r="K452" s="194"/>
      <c r="L452" s="194"/>
      <c r="M452" s="194"/>
      <c r="N452" s="194"/>
      <c r="O452" s="194"/>
    </row>
    <row r="453" spans="3:15" ht="18.600000000000001" customHeight="1">
      <c r="C453" s="194"/>
      <c r="D453" s="194"/>
      <c r="E453" s="194"/>
      <c r="F453" s="194"/>
      <c r="G453" s="194"/>
      <c r="H453" s="194"/>
      <c r="I453" s="194"/>
      <c r="J453" s="194"/>
      <c r="K453" s="194"/>
      <c r="L453" s="194"/>
      <c r="M453" s="194"/>
      <c r="N453" s="194"/>
      <c r="O453" s="194"/>
    </row>
    <row r="454" spans="3:15" ht="18.600000000000001" customHeight="1">
      <c r="C454" s="194"/>
      <c r="D454" s="194"/>
      <c r="E454" s="194"/>
      <c r="F454" s="194"/>
      <c r="G454" s="194"/>
      <c r="H454" s="194"/>
      <c r="I454" s="194"/>
      <c r="J454" s="194"/>
      <c r="K454" s="194"/>
      <c r="L454" s="194"/>
      <c r="M454" s="194"/>
      <c r="N454" s="194"/>
      <c r="O454" s="194"/>
    </row>
    <row r="455" spans="3:15" ht="18.600000000000001" customHeight="1">
      <c r="C455" s="194"/>
      <c r="D455" s="194"/>
      <c r="E455" s="194"/>
      <c r="F455" s="194"/>
      <c r="G455" s="194"/>
      <c r="H455" s="194"/>
      <c r="I455" s="194"/>
      <c r="J455" s="194"/>
      <c r="K455" s="194"/>
      <c r="L455" s="194"/>
      <c r="M455" s="194"/>
      <c r="N455" s="194"/>
      <c r="O455" s="194"/>
    </row>
    <row r="456" spans="3:15" ht="18.600000000000001" customHeight="1">
      <c r="C456" s="194"/>
      <c r="D456" s="194"/>
      <c r="E456" s="194"/>
      <c r="F456" s="194"/>
      <c r="G456" s="194"/>
      <c r="H456" s="194"/>
      <c r="I456" s="194"/>
      <c r="J456" s="194"/>
      <c r="K456" s="194"/>
      <c r="L456" s="194"/>
      <c r="M456" s="194"/>
      <c r="N456" s="194"/>
      <c r="O456" s="194"/>
    </row>
    <row r="457" spans="3:15" ht="18.600000000000001" customHeight="1">
      <c r="C457" s="194"/>
      <c r="D457" s="194"/>
      <c r="E457" s="194"/>
      <c r="F457" s="194"/>
      <c r="G457" s="194"/>
      <c r="H457" s="194"/>
      <c r="I457" s="194"/>
      <c r="J457" s="194"/>
      <c r="K457" s="194"/>
      <c r="L457" s="194"/>
      <c r="M457" s="194"/>
      <c r="N457" s="194"/>
      <c r="O457" s="194"/>
    </row>
    <row r="458" spans="3:15" ht="18.600000000000001" customHeight="1">
      <c r="C458" s="194"/>
      <c r="D458" s="194"/>
      <c r="E458" s="194"/>
      <c r="F458" s="194"/>
      <c r="G458" s="194"/>
      <c r="H458" s="194"/>
      <c r="I458" s="194"/>
      <c r="J458" s="194"/>
      <c r="K458" s="194"/>
      <c r="L458" s="194"/>
      <c r="M458" s="194"/>
      <c r="N458" s="194"/>
      <c r="O458" s="194"/>
    </row>
    <row r="459" spans="3:15" ht="18.600000000000001" customHeight="1">
      <c r="C459" s="194"/>
      <c r="D459" s="194"/>
      <c r="E459" s="194"/>
      <c r="F459" s="194"/>
      <c r="G459" s="194"/>
      <c r="H459" s="194"/>
      <c r="I459" s="194"/>
      <c r="J459" s="194"/>
      <c r="K459" s="194"/>
      <c r="L459" s="194"/>
      <c r="M459" s="194"/>
      <c r="N459" s="194"/>
      <c r="O459" s="194"/>
    </row>
    <row r="460" spans="3:15" ht="18.600000000000001" customHeight="1">
      <c r="C460" s="194"/>
      <c r="D460" s="194"/>
      <c r="E460" s="194"/>
      <c r="F460" s="194"/>
      <c r="G460" s="194"/>
      <c r="H460" s="194"/>
      <c r="I460" s="194"/>
      <c r="J460" s="194"/>
      <c r="K460" s="194"/>
      <c r="L460" s="194"/>
      <c r="M460" s="194"/>
      <c r="N460" s="194"/>
      <c r="O460" s="194"/>
    </row>
    <row r="461" spans="3:15" ht="18.600000000000001" customHeight="1">
      <c r="C461" s="194"/>
      <c r="D461" s="194"/>
      <c r="E461" s="194"/>
      <c r="F461" s="194"/>
      <c r="G461" s="194"/>
      <c r="H461" s="194"/>
      <c r="I461" s="194"/>
      <c r="J461" s="194"/>
      <c r="K461" s="194"/>
      <c r="L461" s="194"/>
      <c r="M461" s="194"/>
      <c r="N461" s="194"/>
      <c r="O461" s="194"/>
    </row>
    <row r="462" spans="3:15" ht="18.600000000000001" customHeight="1">
      <c r="C462" s="194"/>
      <c r="D462" s="194"/>
      <c r="E462" s="194"/>
      <c r="F462" s="194"/>
      <c r="G462" s="194"/>
      <c r="H462" s="194"/>
      <c r="I462" s="194"/>
      <c r="J462" s="194"/>
      <c r="K462" s="194"/>
      <c r="L462" s="194"/>
      <c r="M462" s="194"/>
      <c r="N462" s="194"/>
      <c r="O462" s="194"/>
    </row>
    <row r="463" spans="3:15" ht="18.600000000000001" customHeight="1">
      <c r="C463" s="194"/>
      <c r="D463" s="194"/>
      <c r="E463" s="194"/>
      <c r="F463" s="194"/>
      <c r="G463" s="194"/>
      <c r="H463" s="194"/>
      <c r="I463" s="194"/>
      <c r="J463" s="194"/>
      <c r="K463" s="194"/>
      <c r="L463" s="194"/>
      <c r="M463" s="194"/>
      <c r="N463" s="194"/>
      <c r="O463" s="194"/>
    </row>
    <row r="464" spans="3:15" ht="18.600000000000001" customHeight="1">
      <c r="C464" s="194"/>
      <c r="D464" s="194"/>
      <c r="E464" s="194"/>
      <c r="F464" s="194"/>
      <c r="G464" s="194"/>
      <c r="H464" s="194"/>
      <c r="I464" s="194"/>
      <c r="J464" s="194"/>
      <c r="K464" s="194"/>
      <c r="L464" s="194"/>
      <c r="M464" s="194"/>
      <c r="N464" s="194"/>
      <c r="O464" s="194"/>
    </row>
    <row r="465" spans="3:15" ht="18.600000000000001" customHeight="1">
      <c r="C465" s="194"/>
      <c r="D465" s="194"/>
      <c r="E465" s="194"/>
      <c r="F465" s="194"/>
      <c r="G465" s="194"/>
      <c r="H465" s="194"/>
      <c r="I465" s="194"/>
      <c r="J465" s="194"/>
      <c r="K465" s="194"/>
      <c r="L465" s="194"/>
      <c r="M465" s="194"/>
      <c r="N465" s="194"/>
      <c r="O465" s="194"/>
    </row>
    <row r="466" spans="3:15" ht="18.600000000000001" customHeight="1">
      <c r="C466" s="194"/>
      <c r="D466" s="194"/>
      <c r="E466" s="194"/>
      <c r="F466" s="194"/>
      <c r="G466" s="194"/>
      <c r="H466" s="194"/>
      <c r="I466" s="194"/>
      <c r="J466" s="194"/>
      <c r="K466" s="194"/>
      <c r="L466" s="194"/>
      <c r="M466" s="194"/>
      <c r="N466" s="194"/>
      <c r="O466" s="194"/>
    </row>
    <row r="467" spans="3:15" ht="18.600000000000001" customHeight="1">
      <c r="C467" s="194"/>
      <c r="D467" s="194"/>
      <c r="E467" s="194"/>
      <c r="F467" s="194"/>
      <c r="G467" s="194"/>
      <c r="H467" s="194"/>
      <c r="I467" s="194"/>
      <c r="J467" s="194"/>
      <c r="K467" s="194"/>
      <c r="L467" s="194"/>
      <c r="M467" s="194"/>
      <c r="N467" s="194"/>
      <c r="O467" s="194"/>
    </row>
    <row r="468" spans="3:15" ht="18.600000000000001" customHeight="1">
      <c r="C468" s="194"/>
      <c r="D468" s="194"/>
      <c r="E468" s="194"/>
      <c r="F468" s="194"/>
      <c r="G468" s="194"/>
      <c r="H468" s="194"/>
      <c r="I468" s="194"/>
      <c r="J468" s="194"/>
      <c r="K468" s="194"/>
      <c r="L468" s="194"/>
      <c r="M468" s="194"/>
      <c r="N468" s="194"/>
      <c r="O468" s="194"/>
    </row>
    <row r="469" spans="3:15" ht="18.600000000000001" customHeight="1">
      <c r="C469" s="194"/>
      <c r="D469" s="194"/>
      <c r="E469" s="194"/>
      <c r="F469" s="194"/>
      <c r="G469" s="194"/>
      <c r="H469" s="194"/>
      <c r="I469" s="194"/>
      <c r="J469" s="194"/>
      <c r="K469" s="194"/>
      <c r="L469" s="194"/>
      <c r="M469" s="194"/>
      <c r="N469" s="194"/>
      <c r="O469" s="194"/>
    </row>
    <row r="470" spans="3:15" ht="18.600000000000001" customHeight="1">
      <c r="C470" s="194"/>
      <c r="D470" s="194"/>
      <c r="E470" s="194"/>
      <c r="F470" s="194"/>
      <c r="G470" s="194"/>
      <c r="H470" s="194"/>
      <c r="I470" s="194"/>
      <c r="J470" s="194"/>
      <c r="K470" s="194"/>
      <c r="L470" s="194"/>
      <c r="M470" s="194"/>
      <c r="N470" s="194"/>
      <c r="O470" s="194"/>
    </row>
    <row r="471" spans="3:15" ht="18.600000000000001" customHeight="1">
      <c r="C471" s="194"/>
      <c r="D471" s="194"/>
      <c r="E471" s="194"/>
      <c r="F471" s="194"/>
      <c r="G471" s="194"/>
      <c r="H471" s="194"/>
      <c r="I471" s="194"/>
      <c r="J471" s="194"/>
      <c r="K471" s="194"/>
      <c r="L471" s="194"/>
      <c r="M471" s="194"/>
      <c r="N471" s="194"/>
      <c r="O471" s="194"/>
    </row>
    <row r="472" spans="3:15" ht="18.600000000000001" customHeight="1">
      <c r="C472" s="194"/>
      <c r="D472" s="194"/>
      <c r="E472" s="194"/>
      <c r="F472" s="194"/>
      <c r="G472" s="194"/>
      <c r="H472" s="194"/>
      <c r="I472" s="194"/>
      <c r="J472" s="194"/>
      <c r="K472" s="194"/>
      <c r="L472" s="194"/>
      <c r="M472" s="194"/>
      <c r="N472" s="194"/>
      <c r="O472" s="194"/>
    </row>
    <row r="473" spans="3:15" ht="18.600000000000001" customHeight="1">
      <c r="C473" s="194"/>
      <c r="D473" s="194"/>
      <c r="E473" s="194"/>
      <c r="F473" s="194"/>
      <c r="G473" s="194"/>
      <c r="H473" s="194"/>
      <c r="I473" s="194"/>
      <c r="J473" s="194"/>
      <c r="K473" s="194"/>
      <c r="L473" s="194"/>
      <c r="M473" s="194"/>
      <c r="N473" s="194"/>
      <c r="O473" s="194"/>
    </row>
    <row r="474" spans="3:15" ht="18.600000000000001" customHeight="1">
      <c r="C474" s="194"/>
      <c r="D474" s="194"/>
      <c r="E474" s="194"/>
      <c r="F474" s="194"/>
      <c r="G474" s="194"/>
      <c r="H474" s="194"/>
      <c r="I474" s="194"/>
      <c r="J474" s="194"/>
      <c r="K474" s="194"/>
      <c r="L474" s="194"/>
      <c r="M474" s="194"/>
      <c r="N474" s="194"/>
      <c r="O474" s="194"/>
    </row>
    <row r="475" spans="3:15" ht="18.600000000000001" customHeight="1">
      <c r="C475" s="194"/>
      <c r="D475" s="194"/>
      <c r="E475" s="194"/>
      <c r="F475" s="194"/>
      <c r="G475" s="194"/>
      <c r="H475" s="194"/>
      <c r="I475" s="194"/>
      <c r="J475" s="194"/>
      <c r="K475" s="194"/>
      <c r="L475" s="194"/>
      <c r="M475" s="194"/>
      <c r="N475" s="194"/>
      <c r="O475" s="194"/>
    </row>
    <row r="476" spans="3:15" ht="18.600000000000001" customHeight="1">
      <c r="C476" s="194"/>
      <c r="D476" s="194"/>
      <c r="E476" s="194"/>
      <c r="F476" s="194"/>
      <c r="G476" s="194"/>
      <c r="H476" s="194"/>
      <c r="I476" s="194"/>
      <c r="J476" s="194"/>
      <c r="K476" s="194"/>
      <c r="L476" s="194"/>
      <c r="M476" s="194"/>
      <c r="N476" s="194"/>
      <c r="O476" s="194"/>
    </row>
    <row r="477" spans="3:15" ht="18.600000000000001" customHeight="1">
      <c r="C477" s="194"/>
      <c r="D477" s="194"/>
      <c r="E477" s="194"/>
      <c r="F477" s="194"/>
      <c r="G477" s="194"/>
      <c r="H477" s="194"/>
      <c r="I477" s="194"/>
      <c r="J477" s="194"/>
      <c r="K477" s="194"/>
      <c r="L477" s="194"/>
      <c r="M477" s="194"/>
      <c r="N477" s="194"/>
      <c r="O477" s="194"/>
    </row>
    <row r="478" spans="3:15" ht="18.600000000000001" customHeight="1">
      <c r="C478" s="194"/>
      <c r="D478" s="194"/>
      <c r="E478" s="194"/>
      <c r="F478" s="194"/>
      <c r="G478" s="194"/>
      <c r="H478" s="194"/>
      <c r="I478" s="194"/>
      <c r="J478" s="194"/>
      <c r="K478" s="194"/>
      <c r="L478" s="194"/>
      <c r="M478" s="194"/>
      <c r="N478" s="194"/>
      <c r="O478" s="194"/>
    </row>
    <row r="479" spans="3:15" ht="18.600000000000001" customHeight="1">
      <c r="C479" s="194"/>
      <c r="D479" s="194"/>
      <c r="E479" s="194"/>
      <c r="F479" s="194"/>
      <c r="G479" s="194"/>
      <c r="H479" s="194"/>
      <c r="I479" s="194"/>
      <c r="J479" s="194"/>
      <c r="K479" s="194"/>
      <c r="L479" s="194"/>
      <c r="M479" s="194"/>
      <c r="N479" s="194"/>
      <c r="O479" s="194"/>
    </row>
    <row r="480" spans="3:15" ht="18.600000000000001" customHeight="1">
      <c r="C480" s="194"/>
      <c r="D480" s="194"/>
      <c r="E480" s="194"/>
      <c r="F480" s="194"/>
      <c r="G480" s="194"/>
      <c r="H480" s="194"/>
      <c r="I480" s="194"/>
      <c r="J480" s="194"/>
      <c r="K480" s="194"/>
      <c r="L480" s="194"/>
      <c r="M480" s="194"/>
      <c r="N480" s="194"/>
      <c r="O480" s="194"/>
    </row>
    <row r="481" spans="3:15" ht="18.600000000000001" customHeight="1">
      <c r="C481" s="194"/>
      <c r="D481" s="194"/>
      <c r="E481" s="194"/>
      <c r="F481" s="194"/>
      <c r="G481" s="194"/>
      <c r="H481" s="194"/>
      <c r="I481" s="194"/>
      <c r="J481" s="194"/>
      <c r="K481" s="194"/>
      <c r="L481" s="194"/>
      <c r="M481" s="194"/>
      <c r="N481" s="194"/>
      <c r="O481" s="194"/>
    </row>
    <row r="482" spans="3:15" ht="18.600000000000001" customHeight="1">
      <c r="C482" s="194"/>
      <c r="D482" s="194"/>
      <c r="E482" s="194"/>
      <c r="F482" s="194"/>
      <c r="G482" s="194"/>
      <c r="H482" s="194"/>
      <c r="I482" s="194"/>
      <c r="J482" s="194"/>
      <c r="K482" s="194"/>
      <c r="L482" s="194"/>
      <c r="M482" s="194"/>
      <c r="N482" s="194"/>
      <c r="O482" s="194"/>
    </row>
    <row r="483" spans="3:15" ht="18.600000000000001" customHeight="1">
      <c r="C483" s="194"/>
      <c r="D483" s="194"/>
      <c r="E483" s="194"/>
      <c r="F483" s="194"/>
      <c r="G483" s="194"/>
      <c r="H483" s="194"/>
      <c r="I483" s="194"/>
      <c r="J483" s="194"/>
      <c r="K483" s="194"/>
      <c r="L483" s="194"/>
      <c r="M483" s="194"/>
      <c r="N483" s="194"/>
      <c r="O483" s="194"/>
    </row>
    <row r="484" spans="3:15" ht="18.600000000000001" customHeight="1">
      <c r="C484" s="194"/>
      <c r="D484" s="194"/>
      <c r="E484" s="194"/>
      <c r="F484" s="194"/>
      <c r="G484" s="194"/>
      <c r="H484" s="194"/>
      <c r="I484" s="194"/>
      <c r="J484" s="194"/>
      <c r="K484" s="194"/>
      <c r="L484" s="194"/>
      <c r="M484" s="194"/>
      <c r="N484" s="194"/>
      <c r="O484" s="194"/>
    </row>
    <row r="485" spans="3:15" ht="18.600000000000001" customHeight="1">
      <c r="C485" s="194"/>
      <c r="D485" s="194"/>
      <c r="E485" s="194"/>
      <c r="F485" s="194"/>
      <c r="G485" s="194"/>
      <c r="H485" s="194"/>
      <c r="I485" s="194"/>
      <c r="J485" s="194"/>
      <c r="K485" s="194"/>
      <c r="L485" s="194"/>
      <c r="M485" s="194"/>
      <c r="N485" s="194"/>
      <c r="O485" s="194"/>
    </row>
    <row r="486" spans="3:15" ht="18.600000000000001" customHeight="1">
      <c r="C486" s="194"/>
      <c r="D486" s="194"/>
      <c r="E486" s="194"/>
      <c r="F486" s="194"/>
      <c r="G486" s="194"/>
      <c r="H486" s="194"/>
      <c r="I486" s="194"/>
      <c r="J486" s="194"/>
      <c r="K486" s="194"/>
      <c r="L486" s="194"/>
      <c r="M486" s="194"/>
      <c r="N486" s="194"/>
      <c r="O486" s="194"/>
    </row>
    <row r="487" spans="3:15" ht="18.600000000000001" customHeight="1">
      <c r="C487" s="194"/>
      <c r="D487" s="194"/>
      <c r="E487" s="194"/>
      <c r="F487" s="194"/>
      <c r="G487" s="194"/>
      <c r="H487" s="194"/>
      <c r="I487" s="194"/>
      <c r="J487" s="194"/>
      <c r="K487" s="194"/>
      <c r="L487" s="194"/>
      <c r="M487" s="194"/>
      <c r="N487" s="194"/>
      <c r="O487" s="194"/>
    </row>
    <row r="488" spans="3:15" ht="18.600000000000001" customHeight="1">
      <c r="C488" s="194"/>
      <c r="D488" s="194"/>
      <c r="E488" s="194"/>
      <c r="F488" s="194"/>
      <c r="G488" s="194"/>
      <c r="H488" s="194"/>
      <c r="I488" s="194"/>
      <c r="J488" s="194"/>
      <c r="K488" s="194"/>
      <c r="L488" s="194"/>
      <c r="M488" s="194"/>
      <c r="N488" s="194"/>
      <c r="O488" s="194"/>
    </row>
    <row r="489" spans="3:15" ht="18.600000000000001" customHeight="1">
      <c r="C489" s="194"/>
      <c r="D489" s="194"/>
      <c r="E489" s="194"/>
      <c r="F489" s="194"/>
      <c r="G489" s="194"/>
      <c r="H489" s="194"/>
      <c r="I489" s="194"/>
      <c r="J489" s="194"/>
      <c r="K489" s="194"/>
      <c r="L489" s="194"/>
      <c r="M489" s="194"/>
      <c r="N489" s="194"/>
      <c r="O489" s="194"/>
    </row>
    <row r="490" spans="3:15" ht="18.600000000000001" customHeight="1">
      <c r="C490" s="194"/>
      <c r="D490" s="194"/>
      <c r="E490" s="194"/>
      <c r="F490" s="194"/>
      <c r="G490" s="194"/>
      <c r="H490" s="194"/>
      <c r="I490" s="194"/>
      <c r="J490" s="194"/>
      <c r="K490" s="194"/>
      <c r="L490" s="194"/>
      <c r="M490" s="194"/>
      <c r="N490" s="194"/>
      <c r="O490" s="194"/>
    </row>
    <row r="491" spans="3:15" ht="18.600000000000001" customHeight="1">
      <c r="C491" s="194"/>
      <c r="D491" s="194"/>
      <c r="E491" s="194"/>
      <c r="F491" s="194"/>
      <c r="G491" s="194"/>
      <c r="H491" s="194"/>
      <c r="I491" s="194"/>
      <c r="J491" s="194"/>
      <c r="K491" s="194"/>
      <c r="L491" s="194"/>
      <c r="M491" s="194"/>
      <c r="N491" s="194"/>
      <c r="O491" s="194"/>
    </row>
    <row r="492" spans="3:15" ht="18.600000000000001" customHeight="1">
      <c r="C492" s="194"/>
      <c r="D492" s="194"/>
      <c r="E492" s="194"/>
      <c r="F492" s="194"/>
      <c r="G492" s="194"/>
      <c r="H492" s="194"/>
      <c r="I492" s="194"/>
      <c r="J492" s="194"/>
      <c r="K492" s="194"/>
      <c r="L492" s="194"/>
      <c r="M492" s="194"/>
      <c r="N492" s="194"/>
      <c r="O492" s="194"/>
    </row>
    <row r="493" spans="3:15" ht="18.600000000000001" customHeight="1">
      <c r="C493" s="194"/>
      <c r="D493" s="194"/>
      <c r="E493" s="194"/>
      <c r="F493" s="194"/>
      <c r="G493" s="194"/>
      <c r="H493" s="194"/>
      <c r="I493" s="194"/>
      <c r="J493" s="194"/>
      <c r="K493" s="194"/>
      <c r="L493" s="194"/>
      <c r="M493" s="194"/>
      <c r="N493" s="194"/>
      <c r="O493" s="194"/>
    </row>
    <row r="494" spans="3:15" ht="18.600000000000001" customHeight="1">
      <c r="C494" s="194"/>
      <c r="D494" s="194"/>
      <c r="E494" s="194"/>
      <c r="F494" s="194"/>
      <c r="G494" s="194"/>
      <c r="H494" s="194"/>
      <c r="I494" s="194"/>
      <c r="J494" s="194"/>
      <c r="K494" s="194"/>
      <c r="L494" s="194"/>
      <c r="M494" s="194"/>
      <c r="N494" s="194"/>
      <c r="O494" s="194"/>
    </row>
    <row r="495" spans="3:15" ht="18.600000000000001" customHeight="1">
      <c r="C495" s="194"/>
      <c r="D495" s="194"/>
      <c r="E495" s="194"/>
      <c r="F495" s="194"/>
      <c r="G495" s="194"/>
      <c r="H495" s="194"/>
      <c r="I495" s="194"/>
      <c r="J495" s="194"/>
      <c r="K495" s="194"/>
      <c r="L495" s="194"/>
      <c r="M495" s="194"/>
      <c r="N495" s="194"/>
      <c r="O495" s="194"/>
    </row>
    <row r="496" spans="3:15" ht="18.600000000000001" customHeight="1">
      <c r="C496" s="194"/>
      <c r="D496" s="194"/>
      <c r="E496" s="194"/>
      <c r="F496" s="194"/>
      <c r="G496" s="194"/>
      <c r="H496" s="194"/>
      <c r="I496" s="194"/>
      <c r="J496" s="194"/>
      <c r="K496" s="194"/>
      <c r="L496" s="194"/>
      <c r="M496" s="194"/>
      <c r="N496" s="194"/>
      <c r="O496" s="194"/>
    </row>
    <row r="497" spans="3:15" ht="18.600000000000001" customHeight="1">
      <c r="C497" s="194"/>
      <c r="D497" s="194"/>
      <c r="E497" s="194"/>
      <c r="F497" s="194"/>
      <c r="G497" s="194"/>
      <c r="H497" s="194"/>
      <c r="I497" s="194"/>
      <c r="J497" s="194"/>
      <c r="K497" s="194"/>
      <c r="L497" s="194"/>
      <c r="M497" s="194"/>
      <c r="N497" s="194"/>
      <c r="O497" s="194"/>
    </row>
    <row r="498" spans="3:15" ht="18.600000000000001" customHeight="1">
      <c r="C498" s="194"/>
      <c r="D498" s="194"/>
      <c r="E498" s="194"/>
      <c r="F498" s="194"/>
      <c r="G498" s="194"/>
      <c r="H498" s="194"/>
      <c r="I498" s="194"/>
      <c r="J498" s="194"/>
      <c r="K498" s="194"/>
      <c r="L498" s="194"/>
      <c r="M498" s="194"/>
      <c r="N498" s="194"/>
      <c r="O498" s="194"/>
    </row>
    <row r="499" spans="3:15" ht="18.600000000000001" customHeight="1">
      <c r="C499" s="194"/>
      <c r="D499" s="194"/>
      <c r="E499" s="194"/>
      <c r="F499" s="194"/>
      <c r="G499" s="194"/>
      <c r="H499" s="194"/>
      <c r="I499" s="194"/>
      <c r="J499" s="194"/>
      <c r="K499" s="194"/>
      <c r="L499" s="194"/>
      <c r="M499" s="194"/>
      <c r="N499" s="194"/>
      <c r="O499" s="194"/>
    </row>
    <row r="500" spans="3:15" ht="18.600000000000001" customHeight="1">
      <c r="C500" s="194"/>
      <c r="D500" s="194"/>
      <c r="E500" s="194"/>
      <c r="F500" s="194"/>
      <c r="G500" s="194"/>
      <c r="H500" s="194"/>
      <c r="I500" s="194"/>
      <c r="J500" s="194"/>
      <c r="K500" s="194"/>
      <c r="L500" s="194"/>
      <c r="M500" s="194"/>
      <c r="N500" s="194"/>
      <c r="O500" s="194"/>
    </row>
    <row r="501" spans="3:15" ht="18.600000000000001" customHeight="1">
      <c r="C501" s="194"/>
      <c r="D501" s="194"/>
      <c r="E501" s="194"/>
      <c r="F501" s="194"/>
      <c r="G501" s="194"/>
      <c r="H501" s="194"/>
      <c r="I501" s="194"/>
      <c r="J501" s="194"/>
      <c r="K501" s="194"/>
      <c r="L501" s="194"/>
      <c r="M501" s="194"/>
      <c r="N501" s="194"/>
      <c r="O501" s="194"/>
    </row>
    <row r="502" spans="3:15" ht="18.600000000000001" customHeight="1">
      <c r="C502" s="194"/>
      <c r="D502" s="194"/>
      <c r="E502" s="194"/>
      <c r="F502" s="194"/>
      <c r="G502" s="194"/>
      <c r="H502" s="194"/>
      <c r="I502" s="194"/>
      <c r="J502" s="194"/>
      <c r="K502" s="194"/>
      <c r="L502" s="194"/>
      <c r="M502" s="194"/>
      <c r="N502" s="194"/>
      <c r="O502" s="194"/>
    </row>
    <row r="503" spans="3:15" ht="18.600000000000001" customHeight="1">
      <c r="C503" s="194"/>
      <c r="D503" s="194"/>
      <c r="E503" s="194"/>
      <c r="F503" s="194"/>
      <c r="G503" s="194"/>
      <c r="H503" s="194"/>
      <c r="I503" s="194"/>
      <c r="J503" s="194"/>
      <c r="K503" s="194"/>
      <c r="L503" s="194"/>
      <c r="M503" s="194"/>
      <c r="N503" s="194"/>
      <c r="O503" s="194"/>
    </row>
    <row r="504" spans="3:15" ht="39" customHeight="1">
      <c r="C504" s="194"/>
      <c r="D504" s="194"/>
      <c r="E504" s="194"/>
      <c r="F504" s="194"/>
      <c r="G504" s="194"/>
      <c r="H504" s="194"/>
      <c r="I504" s="194"/>
      <c r="J504" s="194"/>
      <c r="K504" s="194"/>
      <c r="L504" s="194"/>
      <c r="M504" s="194"/>
      <c r="N504" s="194"/>
      <c r="O504" s="194"/>
    </row>
    <row r="505" spans="3:15" ht="18.600000000000001" customHeight="1">
      <c r="C505" s="194"/>
      <c r="D505" s="194"/>
      <c r="E505" s="194"/>
      <c r="F505" s="194"/>
      <c r="G505" s="194"/>
      <c r="H505" s="194"/>
      <c r="I505" s="194"/>
      <c r="J505" s="194"/>
      <c r="K505" s="194"/>
      <c r="L505" s="194"/>
      <c r="M505" s="194"/>
      <c r="N505" s="194"/>
      <c r="O505" s="194"/>
    </row>
    <row r="506" spans="3:15" ht="18.600000000000001" customHeight="1">
      <c r="C506" s="194"/>
      <c r="D506" s="194"/>
      <c r="E506" s="194"/>
      <c r="F506" s="194"/>
      <c r="G506" s="194"/>
      <c r="H506" s="194"/>
      <c r="I506" s="194"/>
      <c r="J506" s="194"/>
      <c r="K506" s="194"/>
      <c r="L506" s="194"/>
      <c r="M506" s="194"/>
      <c r="N506" s="194"/>
      <c r="O506" s="194"/>
    </row>
    <row r="507" spans="3:15" ht="18.600000000000001" customHeight="1">
      <c r="C507" s="194"/>
      <c r="D507" s="194"/>
      <c r="E507" s="194"/>
      <c r="F507" s="194"/>
      <c r="G507" s="194"/>
      <c r="H507" s="194"/>
      <c r="I507" s="194"/>
      <c r="J507" s="194"/>
      <c r="K507" s="194"/>
      <c r="L507" s="194"/>
      <c r="M507" s="194"/>
      <c r="N507" s="194"/>
      <c r="O507" s="194"/>
    </row>
    <row r="508" spans="3:15" ht="18.600000000000001" customHeight="1">
      <c r="C508" s="194"/>
      <c r="D508" s="194"/>
      <c r="E508" s="194"/>
      <c r="F508" s="194"/>
      <c r="G508" s="194"/>
      <c r="H508" s="194"/>
      <c r="I508" s="194"/>
      <c r="J508" s="194"/>
      <c r="K508" s="194"/>
      <c r="L508" s="194"/>
      <c r="M508" s="194"/>
      <c r="N508" s="194"/>
      <c r="O508" s="194"/>
    </row>
    <row r="509" spans="3:15" ht="18.600000000000001" customHeight="1">
      <c r="C509" s="194"/>
      <c r="D509" s="194"/>
      <c r="E509" s="194"/>
      <c r="F509" s="194"/>
      <c r="G509" s="194"/>
      <c r="H509" s="194"/>
      <c r="I509" s="194"/>
      <c r="J509" s="194"/>
      <c r="K509" s="194"/>
      <c r="L509" s="194"/>
      <c r="M509" s="194"/>
      <c r="N509" s="194"/>
      <c r="O509" s="194"/>
    </row>
    <row r="510" spans="3:15" ht="18.600000000000001" customHeight="1">
      <c r="C510" s="194"/>
      <c r="D510" s="194"/>
      <c r="E510" s="194"/>
      <c r="F510" s="194"/>
      <c r="G510" s="194"/>
      <c r="H510" s="194"/>
      <c r="I510" s="194"/>
      <c r="J510" s="194"/>
      <c r="K510" s="194"/>
      <c r="L510" s="194"/>
      <c r="M510" s="194"/>
      <c r="N510" s="194"/>
      <c r="O510" s="194"/>
    </row>
    <row r="511" spans="3:15" ht="18.600000000000001" customHeight="1">
      <c r="C511" s="194"/>
      <c r="D511" s="194"/>
      <c r="E511" s="194"/>
      <c r="F511" s="194"/>
      <c r="G511" s="194"/>
      <c r="H511" s="194"/>
      <c r="I511" s="194"/>
      <c r="J511" s="194"/>
      <c r="K511" s="194"/>
      <c r="L511" s="194"/>
      <c r="M511" s="194"/>
      <c r="N511" s="194"/>
      <c r="O511" s="194"/>
    </row>
    <row r="512" spans="3:15" ht="14.45" customHeight="1">
      <c r="C512" s="194"/>
      <c r="D512" s="194"/>
      <c r="E512" s="194"/>
      <c r="F512" s="194"/>
      <c r="G512" s="194"/>
      <c r="H512" s="194"/>
      <c r="I512" s="194"/>
      <c r="J512" s="194"/>
      <c r="K512" s="194"/>
      <c r="L512" s="194"/>
      <c r="M512" s="194"/>
      <c r="N512" s="194"/>
      <c r="O512" s="194"/>
    </row>
    <row r="513" spans="3:15" ht="14.45" customHeight="1">
      <c r="C513" s="194"/>
      <c r="D513" s="194"/>
      <c r="E513" s="194"/>
      <c r="F513" s="194"/>
      <c r="G513" s="194"/>
      <c r="H513" s="194"/>
      <c r="I513" s="194"/>
      <c r="J513" s="194"/>
      <c r="K513" s="194"/>
      <c r="L513" s="194"/>
      <c r="M513" s="194"/>
      <c r="N513" s="194"/>
      <c r="O513" s="194"/>
    </row>
    <row r="514" spans="3:15" ht="14.45" customHeight="1">
      <c r="C514" s="194"/>
      <c r="D514" s="194"/>
      <c r="E514" s="194"/>
      <c r="F514" s="194"/>
      <c r="G514" s="194"/>
      <c r="H514" s="194"/>
      <c r="I514" s="194"/>
      <c r="J514" s="194"/>
      <c r="K514" s="194"/>
      <c r="L514" s="194"/>
      <c r="M514" s="194"/>
      <c r="N514" s="194"/>
      <c r="O514" s="194"/>
    </row>
    <row r="515" spans="3:15" ht="14.45" customHeight="1">
      <c r="C515" s="194"/>
      <c r="D515" s="194"/>
      <c r="E515" s="194"/>
      <c r="F515" s="194"/>
      <c r="G515" s="194"/>
      <c r="H515" s="194"/>
      <c r="I515" s="194"/>
      <c r="J515" s="194"/>
      <c r="K515" s="194"/>
      <c r="L515" s="194"/>
      <c r="M515" s="194"/>
      <c r="N515" s="194"/>
      <c r="O515" s="194"/>
    </row>
    <row r="516" spans="3:15" ht="18.600000000000001" customHeight="1">
      <c r="C516" s="194"/>
      <c r="D516" s="194"/>
      <c r="E516" s="194"/>
      <c r="F516" s="194"/>
      <c r="G516" s="194"/>
      <c r="H516" s="194"/>
      <c r="I516" s="194"/>
      <c r="J516" s="194"/>
      <c r="K516" s="194"/>
      <c r="L516" s="194"/>
      <c r="M516" s="194"/>
      <c r="N516" s="194"/>
      <c r="O516" s="194"/>
    </row>
    <row r="517" spans="3:15" ht="18.600000000000001" customHeight="1">
      <c r="C517" s="194"/>
      <c r="D517" s="194"/>
      <c r="E517" s="194"/>
      <c r="F517" s="194"/>
      <c r="G517" s="194"/>
      <c r="H517" s="194"/>
      <c r="I517" s="194"/>
      <c r="J517" s="194"/>
      <c r="K517" s="194"/>
      <c r="L517" s="194"/>
      <c r="M517" s="194"/>
      <c r="N517" s="194"/>
      <c r="O517" s="194"/>
    </row>
    <row r="518" spans="3:15" ht="39" customHeight="1">
      <c r="C518" s="194"/>
      <c r="D518" s="194"/>
      <c r="E518" s="194"/>
      <c r="F518" s="194"/>
      <c r="G518" s="194"/>
      <c r="H518" s="194"/>
      <c r="I518" s="194"/>
      <c r="J518" s="194"/>
      <c r="K518" s="194"/>
      <c r="L518" s="194"/>
      <c r="M518" s="194"/>
      <c r="N518" s="194"/>
      <c r="O518" s="194"/>
    </row>
    <row r="519" spans="3:15" ht="18.600000000000001" customHeight="1">
      <c r="C519" s="194"/>
      <c r="D519" s="194"/>
      <c r="E519" s="194"/>
      <c r="F519" s="194"/>
      <c r="G519" s="194"/>
      <c r="H519" s="194"/>
      <c r="I519" s="194"/>
      <c r="J519" s="194"/>
      <c r="K519" s="194"/>
      <c r="L519" s="194"/>
      <c r="M519" s="194"/>
      <c r="N519" s="194"/>
      <c r="O519" s="194"/>
    </row>
    <row r="520" spans="3:15" ht="87" customHeight="1">
      <c r="C520" s="194"/>
      <c r="D520" s="194"/>
      <c r="E520" s="194"/>
      <c r="F520" s="194"/>
      <c r="G520" s="194"/>
      <c r="H520" s="194"/>
      <c r="I520" s="194"/>
      <c r="J520" s="194"/>
      <c r="K520" s="194"/>
      <c r="L520" s="194"/>
      <c r="M520" s="194"/>
      <c r="N520" s="194"/>
      <c r="O520" s="194"/>
    </row>
    <row r="521" spans="3:15" ht="18.600000000000001" customHeight="1">
      <c r="C521" s="194"/>
      <c r="D521" s="194"/>
      <c r="E521" s="194"/>
      <c r="F521" s="194"/>
      <c r="G521" s="194"/>
      <c r="H521" s="194"/>
      <c r="I521" s="194"/>
      <c r="J521" s="194"/>
      <c r="K521" s="194"/>
      <c r="L521" s="194"/>
      <c r="M521" s="194"/>
      <c r="N521" s="194"/>
      <c r="O521" s="194"/>
    </row>
    <row r="522" spans="3:15" ht="41.45" customHeight="1">
      <c r="C522" s="194"/>
      <c r="D522" s="194"/>
      <c r="E522" s="194"/>
      <c r="F522" s="194"/>
      <c r="G522" s="194"/>
      <c r="H522" s="194"/>
      <c r="I522" s="194"/>
      <c r="J522" s="194"/>
      <c r="K522" s="194"/>
      <c r="L522" s="194"/>
      <c r="M522" s="194"/>
      <c r="N522" s="194"/>
      <c r="O522" s="194"/>
    </row>
    <row r="523" spans="3:15" ht="27" customHeight="1">
      <c r="C523" s="194"/>
      <c r="D523" s="194"/>
      <c r="E523" s="194"/>
      <c r="F523" s="194"/>
      <c r="G523" s="194"/>
      <c r="H523" s="194"/>
      <c r="I523" s="194"/>
      <c r="J523" s="194"/>
      <c r="K523" s="194"/>
      <c r="L523" s="194"/>
      <c r="M523" s="194"/>
      <c r="N523" s="194"/>
      <c r="O523" s="194"/>
    </row>
    <row r="524" spans="3:15" ht="14.45" customHeight="1">
      <c r="C524" s="194"/>
      <c r="D524" s="194"/>
      <c r="E524" s="194"/>
      <c r="F524" s="194"/>
      <c r="G524" s="194"/>
      <c r="H524" s="194"/>
      <c r="I524" s="194"/>
      <c r="J524" s="194"/>
      <c r="K524" s="194"/>
      <c r="L524" s="194"/>
      <c r="M524" s="194"/>
      <c r="N524" s="194"/>
      <c r="O524" s="194"/>
    </row>
    <row r="525" spans="3:15" ht="14.45" customHeight="1">
      <c r="C525" s="194"/>
      <c r="D525" s="194"/>
      <c r="E525" s="194"/>
      <c r="F525" s="194"/>
      <c r="G525" s="194"/>
      <c r="H525" s="194"/>
      <c r="I525" s="194"/>
      <c r="J525" s="194"/>
      <c r="K525" s="194"/>
      <c r="L525" s="194"/>
      <c r="M525" s="194"/>
      <c r="N525" s="194"/>
      <c r="O525" s="194"/>
    </row>
    <row r="526" spans="3:15" ht="14.45" customHeight="1">
      <c r="C526" s="194"/>
      <c r="D526" s="194"/>
      <c r="E526" s="194"/>
      <c r="F526" s="194"/>
      <c r="G526" s="194"/>
      <c r="H526" s="194"/>
      <c r="I526" s="194"/>
      <c r="J526" s="194"/>
      <c r="K526" s="194"/>
      <c r="L526" s="194"/>
      <c r="M526" s="194"/>
      <c r="N526" s="194"/>
      <c r="O526" s="194"/>
    </row>
    <row r="527" spans="3:15" ht="54.95" customHeight="1">
      <c r="C527" s="194"/>
      <c r="D527" s="194"/>
      <c r="E527" s="194"/>
      <c r="F527" s="194"/>
      <c r="G527" s="194"/>
      <c r="H527" s="194"/>
      <c r="I527" s="194"/>
      <c r="J527" s="194"/>
      <c r="K527" s="194"/>
      <c r="L527" s="194"/>
      <c r="M527" s="194"/>
      <c r="N527" s="194"/>
      <c r="O527" s="194"/>
    </row>
    <row r="528" spans="3:15" ht="14.45" customHeight="1">
      <c r="C528" s="194"/>
      <c r="D528" s="194"/>
      <c r="E528" s="194"/>
      <c r="F528" s="194"/>
      <c r="G528" s="194"/>
      <c r="H528" s="194"/>
      <c r="I528" s="194"/>
      <c r="J528" s="194"/>
      <c r="K528" s="194"/>
      <c r="L528" s="194"/>
      <c r="M528" s="194"/>
      <c r="N528" s="194"/>
      <c r="O528" s="194"/>
    </row>
    <row r="529" spans="3:15" ht="14.45" customHeight="1">
      <c r="C529" s="194"/>
      <c r="D529" s="194"/>
      <c r="E529" s="194"/>
      <c r="F529" s="194"/>
      <c r="G529" s="194"/>
      <c r="H529" s="194"/>
      <c r="I529" s="194"/>
      <c r="J529" s="194"/>
      <c r="K529" s="194"/>
      <c r="L529" s="194"/>
      <c r="M529" s="194"/>
      <c r="N529" s="194"/>
      <c r="O529" s="194"/>
    </row>
    <row r="530" spans="3:15" ht="14.45" customHeight="1">
      <c r="C530" s="194"/>
      <c r="D530" s="194"/>
      <c r="E530" s="194"/>
      <c r="F530" s="194"/>
      <c r="G530" s="194"/>
      <c r="H530" s="194"/>
      <c r="I530" s="194"/>
      <c r="J530" s="194"/>
      <c r="K530" s="194"/>
      <c r="L530" s="194"/>
      <c r="M530" s="194"/>
      <c r="N530" s="194"/>
      <c r="O530" s="194"/>
    </row>
    <row r="531" spans="3:15" ht="14.45" customHeight="1">
      <c r="C531" s="194"/>
      <c r="D531" s="194"/>
      <c r="E531" s="194"/>
      <c r="F531" s="194"/>
      <c r="G531" s="194"/>
      <c r="H531" s="194"/>
      <c r="I531" s="194"/>
      <c r="J531" s="194"/>
      <c r="K531" s="194"/>
      <c r="L531" s="194"/>
      <c r="M531" s="194"/>
      <c r="N531" s="194"/>
      <c r="O531" s="194"/>
    </row>
    <row r="532" spans="3:15" ht="14.45" customHeight="1">
      <c r="C532" s="194"/>
      <c r="D532" s="194"/>
      <c r="E532" s="194"/>
      <c r="F532" s="194"/>
      <c r="G532" s="194"/>
      <c r="H532" s="194"/>
      <c r="I532" s="194"/>
      <c r="J532" s="194"/>
      <c r="K532" s="194"/>
      <c r="L532" s="194"/>
      <c r="M532" s="194"/>
      <c r="N532" s="194"/>
      <c r="O532" s="194"/>
    </row>
    <row r="533" spans="3:15" ht="14.45" customHeight="1">
      <c r="C533" s="194"/>
      <c r="D533" s="194"/>
      <c r="E533" s="194"/>
      <c r="F533" s="194"/>
      <c r="G533" s="194"/>
      <c r="H533" s="194"/>
      <c r="I533" s="194"/>
      <c r="J533" s="194"/>
      <c r="K533" s="194"/>
      <c r="L533" s="194"/>
      <c r="M533" s="194"/>
      <c r="N533" s="194"/>
      <c r="O533" s="194"/>
    </row>
    <row r="534" spans="3:15" ht="14.45" customHeight="1">
      <c r="C534" s="194"/>
      <c r="D534" s="194"/>
      <c r="E534" s="194"/>
      <c r="F534" s="194"/>
      <c r="G534" s="194"/>
      <c r="H534" s="194"/>
      <c r="I534" s="194"/>
      <c r="J534" s="194"/>
      <c r="K534" s="194"/>
      <c r="L534" s="194"/>
      <c r="M534" s="194"/>
      <c r="N534" s="194"/>
      <c r="O534" s="194"/>
    </row>
    <row r="535" spans="3:15" ht="14.45" customHeight="1">
      <c r="C535" s="194"/>
      <c r="D535" s="194"/>
      <c r="E535" s="194"/>
      <c r="F535" s="194"/>
      <c r="G535" s="194"/>
      <c r="H535" s="194"/>
      <c r="I535" s="194"/>
      <c r="J535" s="194"/>
      <c r="K535" s="194"/>
      <c r="L535" s="194"/>
      <c r="M535" s="194"/>
      <c r="N535" s="194"/>
      <c r="O535" s="194"/>
    </row>
    <row r="536" spans="3:15" ht="14.45" customHeight="1">
      <c r="C536" s="194"/>
      <c r="D536" s="194"/>
      <c r="E536" s="194"/>
      <c r="F536" s="194"/>
      <c r="G536" s="194"/>
      <c r="H536" s="194"/>
      <c r="I536" s="194"/>
      <c r="J536" s="194"/>
      <c r="K536" s="194"/>
      <c r="L536" s="194"/>
      <c r="M536" s="194"/>
      <c r="N536" s="194"/>
      <c r="O536" s="194"/>
    </row>
    <row r="537" spans="3:15" ht="14.45" customHeight="1">
      <c r="C537" s="194"/>
      <c r="D537" s="194"/>
      <c r="E537" s="194"/>
      <c r="F537" s="194"/>
      <c r="G537" s="194"/>
      <c r="H537" s="194"/>
      <c r="I537" s="194"/>
      <c r="J537" s="194"/>
      <c r="K537" s="194"/>
      <c r="L537" s="194"/>
      <c r="M537" s="194"/>
      <c r="N537" s="194"/>
      <c r="O537" s="194"/>
    </row>
    <row r="538" spans="3:15" ht="14.45" customHeight="1">
      <c r="C538" s="194"/>
      <c r="D538" s="194"/>
      <c r="E538" s="194"/>
      <c r="F538" s="194"/>
      <c r="G538" s="194"/>
      <c r="H538" s="194"/>
      <c r="I538" s="194"/>
      <c r="J538" s="194"/>
      <c r="K538" s="194"/>
      <c r="L538" s="194"/>
      <c r="M538" s="194"/>
      <c r="N538" s="194"/>
      <c r="O538" s="194"/>
    </row>
    <row r="539" spans="3:15" ht="14.45" customHeight="1">
      <c r="C539" s="194"/>
      <c r="D539" s="194"/>
      <c r="E539" s="194"/>
      <c r="F539" s="194"/>
      <c r="G539" s="194"/>
      <c r="H539" s="194"/>
      <c r="I539" s="194"/>
      <c r="J539" s="194"/>
      <c r="K539" s="194"/>
      <c r="L539" s="194"/>
      <c r="M539" s="194"/>
      <c r="N539" s="194"/>
      <c r="O539" s="194"/>
    </row>
    <row r="540" spans="3:15" ht="14.45" customHeight="1">
      <c r="C540" s="194"/>
      <c r="D540" s="194"/>
      <c r="E540" s="194"/>
      <c r="F540" s="194"/>
      <c r="G540" s="194"/>
      <c r="H540" s="194"/>
      <c r="I540" s="194"/>
      <c r="J540" s="194"/>
      <c r="K540" s="194"/>
      <c r="L540" s="194"/>
      <c r="M540" s="194"/>
      <c r="N540" s="194"/>
      <c r="O540" s="194"/>
    </row>
    <row r="541" spans="3:15" ht="14.45" customHeight="1">
      <c r="C541" s="194"/>
      <c r="D541" s="194"/>
      <c r="E541" s="194"/>
      <c r="F541" s="194"/>
      <c r="G541" s="194"/>
      <c r="H541" s="194"/>
      <c r="I541" s="194"/>
      <c r="J541" s="194"/>
      <c r="K541" s="194"/>
      <c r="L541" s="194"/>
      <c r="M541" s="194"/>
      <c r="N541" s="194"/>
      <c r="O541" s="194"/>
    </row>
    <row r="542" spans="3:15" ht="14.45" customHeight="1">
      <c r="C542" s="194"/>
      <c r="D542" s="194"/>
      <c r="E542" s="194"/>
      <c r="F542" s="194"/>
      <c r="G542" s="194"/>
      <c r="H542" s="194"/>
      <c r="I542" s="194"/>
      <c r="J542" s="194"/>
      <c r="K542" s="194"/>
      <c r="L542" s="194"/>
      <c r="M542" s="194"/>
      <c r="N542" s="194"/>
      <c r="O542" s="194"/>
    </row>
    <row r="543" spans="3:15" ht="18.600000000000001" customHeight="1">
      <c r="C543" s="194"/>
      <c r="D543" s="194"/>
      <c r="E543" s="194"/>
      <c r="F543" s="194"/>
      <c r="G543" s="194"/>
      <c r="H543" s="194"/>
      <c r="I543" s="194"/>
      <c r="J543" s="194"/>
      <c r="K543" s="194"/>
      <c r="L543" s="194"/>
      <c r="M543" s="194"/>
      <c r="N543" s="194"/>
      <c r="O543" s="194"/>
    </row>
    <row r="544" spans="3:15" ht="37.5" customHeight="1">
      <c r="C544" s="194"/>
      <c r="D544" s="194"/>
      <c r="E544" s="194"/>
      <c r="F544" s="194"/>
      <c r="G544" s="194"/>
      <c r="H544" s="194"/>
      <c r="I544" s="194"/>
      <c r="J544" s="194"/>
      <c r="K544" s="194"/>
      <c r="L544" s="194"/>
      <c r="M544" s="194"/>
      <c r="N544" s="194"/>
      <c r="O544" s="194"/>
    </row>
    <row r="545" spans="3:15" ht="18.600000000000001" customHeight="1">
      <c r="C545" s="194"/>
      <c r="D545" s="194"/>
      <c r="E545" s="194"/>
      <c r="F545" s="194"/>
      <c r="G545" s="194"/>
      <c r="H545" s="194"/>
      <c r="I545" s="194"/>
      <c r="J545" s="194"/>
      <c r="K545" s="194"/>
      <c r="L545" s="194"/>
      <c r="M545" s="194"/>
      <c r="N545" s="194"/>
      <c r="O545" s="194"/>
    </row>
    <row r="546" spans="3:15" ht="18.600000000000001" customHeight="1">
      <c r="C546" s="194"/>
      <c r="D546" s="194"/>
      <c r="E546" s="194"/>
      <c r="F546" s="194"/>
      <c r="G546" s="194"/>
      <c r="H546" s="194"/>
      <c r="I546" s="194"/>
      <c r="J546" s="194"/>
      <c r="K546" s="194"/>
      <c r="L546" s="194"/>
      <c r="M546" s="194"/>
      <c r="N546" s="194"/>
      <c r="O546" s="194"/>
    </row>
    <row r="547" spans="3:15" ht="18.600000000000001" customHeight="1">
      <c r="C547" s="194"/>
      <c r="D547" s="194"/>
      <c r="E547" s="194"/>
      <c r="F547" s="194"/>
      <c r="G547" s="194"/>
      <c r="H547" s="194"/>
      <c r="I547" s="194"/>
      <c r="J547" s="194"/>
      <c r="K547" s="194"/>
      <c r="L547" s="194"/>
      <c r="M547" s="194"/>
      <c r="N547" s="194"/>
      <c r="O547" s="194"/>
    </row>
    <row r="548" spans="3:15" ht="51.6" customHeight="1">
      <c r="C548" s="194"/>
      <c r="D548" s="194"/>
      <c r="E548" s="194"/>
      <c r="F548" s="194"/>
      <c r="G548" s="194"/>
      <c r="H548" s="194"/>
      <c r="I548" s="194"/>
      <c r="J548" s="194"/>
      <c r="K548" s="194"/>
      <c r="L548" s="194"/>
      <c r="M548" s="194"/>
      <c r="N548" s="194"/>
      <c r="O548" s="194"/>
    </row>
    <row r="549" spans="3:15" ht="18.600000000000001" customHeight="1">
      <c r="C549" s="194"/>
      <c r="D549" s="194"/>
      <c r="E549" s="194"/>
      <c r="F549" s="194"/>
      <c r="G549" s="194"/>
      <c r="H549" s="194"/>
      <c r="I549" s="194"/>
      <c r="J549" s="194"/>
      <c r="K549" s="194"/>
      <c r="L549" s="194"/>
      <c r="M549" s="194"/>
      <c r="N549" s="194"/>
      <c r="O549" s="194"/>
    </row>
    <row r="550" spans="3:15" ht="18.600000000000001" customHeight="1">
      <c r="C550" s="194"/>
      <c r="D550" s="194"/>
      <c r="E550" s="194"/>
      <c r="F550" s="194"/>
      <c r="G550" s="194"/>
      <c r="H550" s="194"/>
      <c r="I550" s="194"/>
      <c r="J550" s="194"/>
      <c r="K550" s="194"/>
      <c r="L550" s="194"/>
      <c r="M550" s="194"/>
      <c r="N550" s="194"/>
      <c r="O550" s="194"/>
    </row>
    <row r="551" spans="3:15" ht="18.600000000000001" customHeight="1">
      <c r="C551" s="194"/>
      <c r="D551" s="194"/>
      <c r="E551" s="194"/>
      <c r="F551" s="194"/>
      <c r="G551" s="194"/>
      <c r="H551" s="194"/>
      <c r="I551" s="194"/>
      <c r="J551" s="194"/>
      <c r="K551" s="194"/>
      <c r="L551" s="194"/>
      <c r="M551" s="194"/>
      <c r="N551" s="194"/>
      <c r="O551" s="194"/>
    </row>
    <row r="552" spans="3:15" ht="81" customHeight="1">
      <c r="C552" s="194"/>
      <c r="D552" s="194"/>
      <c r="E552" s="194"/>
      <c r="F552" s="194"/>
      <c r="G552" s="194"/>
      <c r="H552" s="194"/>
      <c r="I552" s="194"/>
      <c r="J552" s="194"/>
      <c r="K552" s="194"/>
      <c r="L552" s="194"/>
      <c r="M552" s="194"/>
      <c r="N552" s="194"/>
      <c r="O552" s="194"/>
    </row>
    <row r="553" spans="3:15" ht="18.600000000000001" customHeight="1">
      <c r="C553" s="194"/>
      <c r="D553" s="194"/>
      <c r="E553" s="194"/>
      <c r="F553" s="194"/>
      <c r="G553" s="194"/>
      <c r="H553" s="194"/>
      <c r="I553" s="194"/>
      <c r="J553" s="194"/>
      <c r="K553" s="194"/>
      <c r="L553" s="194"/>
      <c r="M553" s="194"/>
      <c r="N553" s="194"/>
      <c r="O553" s="194"/>
    </row>
    <row r="554" spans="3:15" ht="18.600000000000001" customHeight="1">
      <c r="C554" s="194"/>
      <c r="D554" s="194"/>
      <c r="E554" s="194"/>
      <c r="F554" s="194"/>
      <c r="G554" s="194"/>
      <c r="H554" s="194"/>
      <c r="I554" s="194"/>
      <c r="J554" s="194"/>
      <c r="K554" s="194"/>
      <c r="L554" s="194"/>
      <c r="M554" s="194"/>
      <c r="N554" s="194"/>
      <c r="O554" s="194"/>
    </row>
    <row r="555" spans="3:15" ht="18.600000000000001" customHeight="1">
      <c r="C555" s="194"/>
      <c r="D555" s="194"/>
      <c r="E555" s="194"/>
      <c r="F555" s="194"/>
      <c r="G555" s="194"/>
      <c r="H555" s="194"/>
      <c r="I555" s="194"/>
      <c r="J555" s="194"/>
      <c r="K555" s="194"/>
      <c r="L555" s="194"/>
      <c r="M555" s="194"/>
      <c r="N555" s="194"/>
      <c r="O555" s="194"/>
    </row>
    <row r="556" spans="3:15" ht="78" customHeight="1">
      <c r="C556" s="194"/>
      <c r="D556" s="194"/>
      <c r="E556" s="194"/>
      <c r="F556" s="194"/>
      <c r="G556" s="194"/>
      <c r="H556" s="194"/>
      <c r="I556" s="194"/>
      <c r="J556" s="194"/>
      <c r="K556" s="194"/>
      <c r="L556" s="194"/>
      <c r="M556" s="194"/>
      <c r="N556" s="194"/>
      <c r="O556" s="194"/>
    </row>
    <row r="557" spans="3:15" ht="18.600000000000001" customHeight="1">
      <c r="C557" s="194"/>
      <c r="D557" s="194"/>
      <c r="E557" s="194"/>
      <c r="F557" s="194"/>
      <c r="G557" s="194"/>
      <c r="H557" s="194"/>
      <c r="I557" s="194"/>
      <c r="J557" s="194"/>
      <c r="K557" s="194"/>
      <c r="L557" s="194"/>
      <c r="M557" s="194"/>
      <c r="N557" s="194"/>
      <c r="O557" s="194"/>
    </row>
    <row r="558" spans="3:15" ht="18.600000000000001" customHeight="1">
      <c r="C558" s="194"/>
      <c r="D558" s="194"/>
      <c r="E558" s="194"/>
      <c r="F558" s="194"/>
      <c r="G558" s="194"/>
      <c r="H558" s="194"/>
      <c r="I558" s="194"/>
      <c r="J558" s="194"/>
      <c r="K558" s="194"/>
      <c r="L558" s="194"/>
      <c r="M558" s="194"/>
      <c r="N558" s="194"/>
      <c r="O558" s="194"/>
    </row>
    <row r="559" spans="3:15" ht="18.600000000000001" customHeight="1">
      <c r="C559" s="194"/>
      <c r="D559" s="194"/>
      <c r="E559" s="194"/>
      <c r="F559" s="194"/>
      <c r="G559" s="194"/>
      <c r="H559" s="194"/>
      <c r="I559" s="194"/>
      <c r="J559" s="194"/>
      <c r="K559" s="194"/>
      <c r="L559" s="194"/>
      <c r="M559" s="194"/>
      <c r="N559" s="194"/>
      <c r="O559" s="194"/>
    </row>
    <row r="560" spans="3:15" ht="38.1" customHeight="1">
      <c r="C560" s="194"/>
      <c r="D560" s="194"/>
      <c r="E560" s="194"/>
      <c r="F560" s="194"/>
      <c r="G560" s="194"/>
      <c r="H560" s="194"/>
      <c r="I560" s="194"/>
      <c r="J560" s="194"/>
      <c r="K560" s="194"/>
      <c r="L560" s="194"/>
      <c r="M560" s="194"/>
      <c r="N560" s="194"/>
      <c r="O560" s="194"/>
    </row>
    <row r="561" spans="3:15" ht="113.45" customHeight="1">
      <c r="C561" s="194"/>
      <c r="D561" s="194"/>
      <c r="E561" s="194"/>
      <c r="F561" s="194"/>
      <c r="G561" s="194"/>
      <c r="H561" s="194"/>
      <c r="I561" s="194"/>
      <c r="J561" s="194"/>
      <c r="K561" s="194"/>
      <c r="L561" s="194"/>
      <c r="M561" s="194"/>
      <c r="N561" s="194"/>
      <c r="O561" s="194"/>
    </row>
    <row r="562" spans="3:15" ht="18.600000000000001" customHeight="1">
      <c r="C562" s="194"/>
      <c r="D562" s="194"/>
      <c r="E562" s="194"/>
      <c r="F562" s="194"/>
      <c r="G562" s="194"/>
      <c r="H562" s="194"/>
      <c r="I562" s="194"/>
      <c r="J562" s="194"/>
      <c r="K562" s="194"/>
      <c r="L562" s="194"/>
      <c r="M562" s="194"/>
      <c r="N562" s="194"/>
      <c r="O562" s="194"/>
    </row>
    <row r="563" spans="3:15" ht="18.600000000000001" customHeight="1">
      <c r="C563" s="194"/>
      <c r="D563" s="194"/>
      <c r="E563" s="194"/>
      <c r="F563" s="194"/>
      <c r="G563" s="194"/>
      <c r="H563" s="194"/>
      <c r="I563" s="194"/>
      <c r="J563" s="194"/>
      <c r="K563" s="194"/>
      <c r="L563" s="194"/>
      <c r="M563" s="194"/>
      <c r="N563" s="194"/>
      <c r="O563" s="194"/>
    </row>
    <row r="564" spans="3:15" ht="18.600000000000001" customHeight="1">
      <c r="C564" s="194"/>
      <c r="D564" s="194"/>
      <c r="E564" s="194"/>
      <c r="F564" s="194"/>
      <c r="G564" s="194"/>
      <c r="H564" s="194"/>
      <c r="I564" s="194"/>
      <c r="J564" s="194"/>
      <c r="K564" s="194"/>
      <c r="L564" s="194"/>
      <c r="M564" s="194"/>
      <c r="N564" s="194"/>
      <c r="O564" s="194"/>
    </row>
    <row r="565" spans="3:15" ht="18.600000000000001" customHeight="1">
      <c r="C565" s="194"/>
      <c r="D565" s="194"/>
      <c r="E565" s="194"/>
      <c r="F565" s="194"/>
      <c r="G565" s="194"/>
      <c r="H565" s="194"/>
      <c r="I565" s="194"/>
      <c r="J565" s="194"/>
      <c r="K565" s="194"/>
      <c r="L565" s="194"/>
      <c r="M565" s="194"/>
      <c r="N565" s="194"/>
      <c r="O565" s="194"/>
    </row>
    <row r="566" spans="3:15" ht="73.5" customHeight="1">
      <c r="C566" s="194"/>
      <c r="D566" s="194"/>
      <c r="E566" s="194"/>
      <c r="F566" s="194"/>
      <c r="G566" s="194"/>
      <c r="H566" s="194"/>
      <c r="I566" s="194"/>
      <c r="J566" s="194"/>
      <c r="K566" s="194"/>
      <c r="L566" s="194"/>
      <c r="M566" s="194"/>
      <c r="N566" s="194"/>
      <c r="O566" s="194"/>
    </row>
    <row r="567" spans="3:15" ht="18.600000000000001" customHeight="1">
      <c r="C567" s="194"/>
      <c r="D567" s="194"/>
      <c r="E567" s="194"/>
      <c r="F567" s="194"/>
      <c r="G567" s="194"/>
      <c r="H567" s="194"/>
      <c r="I567" s="194"/>
      <c r="J567" s="194"/>
      <c r="K567" s="194"/>
      <c r="L567" s="194"/>
      <c r="M567" s="194"/>
      <c r="N567" s="194"/>
      <c r="O567" s="194"/>
    </row>
    <row r="568" spans="3:15" ht="18.600000000000001" customHeight="1">
      <c r="C568" s="194"/>
      <c r="D568" s="194"/>
      <c r="E568" s="194"/>
      <c r="F568" s="194"/>
      <c r="G568" s="194"/>
      <c r="H568" s="194"/>
      <c r="I568" s="194"/>
      <c r="J568" s="194"/>
      <c r="K568" s="194"/>
      <c r="L568" s="194"/>
      <c r="M568" s="194"/>
      <c r="N568" s="194"/>
      <c r="O568" s="194"/>
    </row>
    <row r="569" spans="3:15" ht="18.600000000000001" customHeight="1">
      <c r="C569" s="194"/>
      <c r="D569" s="194"/>
      <c r="E569" s="194"/>
      <c r="F569" s="194"/>
      <c r="G569" s="194"/>
      <c r="H569" s="194"/>
      <c r="I569" s="194"/>
      <c r="J569" s="194"/>
      <c r="K569" s="194"/>
      <c r="L569" s="194"/>
      <c r="M569" s="194"/>
      <c r="N569" s="194"/>
      <c r="O569" s="194"/>
    </row>
    <row r="570" spans="3:15" ht="18.600000000000001" customHeight="1">
      <c r="C570" s="194"/>
      <c r="D570" s="194"/>
      <c r="E570" s="194"/>
      <c r="F570" s="194"/>
      <c r="G570" s="194"/>
      <c r="H570" s="194"/>
      <c r="I570" s="194"/>
      <c r="J570" s="194"/>
      <c r="K570" s="194"/>
      <c r="L570" s="194"/>
      <c r="M570" s="194"/>
      <c r="N570" s="194"/>
      <c r="O570" s="194"/>
    </row>
    <row r="571" spans="3:15" ht="18.600000000000001" customHeight="1">
      <c r="C571" s="194"/>
      <c r="D571" s="194"/>
      <c r="E571" s="194"/>
      <c r="F571" s="194"/>
      <c r="G571" s="194"/>
      <c r="H571" s="194"/>
      <c r="I571" s="194"/>
      <c r="J571" s="194"/>
      <c r="K571" s="194"/>
      <c r="L571" s="194"/>
      <c r="M571" s="194"/>
      <c r="N571" s="194"/>
      <c r="O571" s="194"/>
    </row>
    <row r="572" spans="3:15" ht="18.600000000000001" customHeight="1">
      <c r="C572" s="194"/>
      <c r="D572" s="194"/>
      <c r="E572" s="194"/>
      <c r="F572" s="194"/>
      <c r="G572" s="194"/>
      <c r="H572" s="194"/>
      <c r="I572" s="194"/>
      <c r="J572" s="194"/>
      <c r="K572" s="194"/>
      <c r="L572" s="194"/>
      <c r="M572" s="194"/>
      <c r="N572" s="194"/>
      <c r="O572" s="194"/>
    </row>
    <row r="573" spans="3:15" ht="18.600000000000001" customHeight="1">
      <c r="C573" s="194"/>
      <c r="D573" s="194"/>
      <c r="E573" s="194"/>
      <c r="F573" s="194"/>
      <c r="G573" s="194"/>
      <c r="H573" s="194"/>
      <c r="I573" s="194"/>
      <c r="J573" s="194"/>
      <c r="K573" s="194"/>
      <c r="L573" s="194"/>
      <c r="M573" s="194"/>
      <c r="N573" s="194"/>
      <c r="O573" s="194"/>
    </row>
    <row r="574" spans="3:15" ht="18.600000000000001" customHeight="1">
      <c r="C574" s="194"/>
      <c r="D574" s="194"/>
      <c r="E574" s="194"/>
      <c r="F574" s="194"/>
      <c r="G574" s="194"/>
      <c r="H574" s="194"/>
      <c r="I574" s="194"/>
      <c r="J574" s="194"/>
      <c r="K574" s="194"/>
      <c r="L574" s="194"/>
      <c r="M574" s="194"/>
      <c r="N574" s="194"/>
      <c r="O574" s="194"/>
    </row>
    <row r="575" spans="3:15" ht="18.600000000000001" customHeight="1">
      <c r="C575" s="194"/>
      <c r="D575" s="194"/>
      <c r="E575" s="194"/>
      <c r="F575" s="194"/>
      <c r="G575" s="194"/>
      <c r="H575" s="194"/>
      <c r="I575" s="194"/>
      <c r="J575" s="194"/>
      <c r="K575" s="194"/>
      <c r="L575" s="194"/>
      <c r="M575" s="194"/>
      <c r="N575" s="194"/>
      <c r="O575" s="194"/>
    </row>
    <row r="576" spans="3:15" ht="18.600000000000001" customHeight="1">
      <c r="C576" s="194"/>
      <c r="D576" s="194"/>
      <c r="E576" s="194"/>
      <c r="F576" s="194"/>
      <c r="G576" s="194"/>
      <c r="H576" s="194"/>
      <c r="I576" s="194"/>
      <c r="J576" s="194"/>
      <c r="K576" s="194"/>
      <c r="L576" s="194"/>
      <c r="M576" s="194"/>
      <c r="N576" s="194"/>
      <c r="O576" s="194"/>
    </row>
    <row r="577" spans="3:15" ht="18.600000000000001" customHeight="1">
      <c r="C577" s="194"/>
      <c r="D577" s="194"/>
      <c r="E577" s="194"/>
      <c r="F577" s="194"/>
      <c r="G577" s="194"/>
      <c r="H577" s="194"/>
      <c r="I577" s="194"/>
      <c r="J577" s="194"/>
      <c r="K577" s="194"/>
      <c r="L577" s="194"/>
      <c r="M577" s="194"/>
      <c r="N577" s="194"/>
      <c r="O577" s="194"/>
    </row>
    <row r="578" spans="3:15" ht="18.600000000000001" customHeight="1">
      <c r="C578" s="194"/>
      <c r="D578" s="194"/>
      <c r="E578" s="194"/>
      <c r="F578" s="194"/>
      <c r="G578" s="194"/>
      <c r="H578" s="194"/>
      <c r="I578" s="194"/>
      <c r="J578" s="194"/>
      <c r="K578" s="194"/>
      <c r="L578" s="194"/>
      <c r="M578" s="194"/>
      <c r="N578" s="194"/>
      <c r="O578" s="194"/>
    </row>
    <row r="579" spans="3:15" ht="18.600000000000001" customHeight="1">
      <c r="C579" s="194"/>
      <c r="D579" s="194"/>
      <c r="E579" s="194"/>
      <c r="F579" s="194"/>
      <c r="G579" s="194"/>
      <c r="H579" s="194"/>
      <c r="I579" s="194"/>
      <c r="J579" s="194"/>
      <c r="K579" s="194"/>
      <c r="L579" s="194"/>
      <c r="M579" s="194"/>
      <c r="N579" s="194"/>
      <c r="O579" s="194"/>
    </row>
    <row r="580" spans="3:15" ht="18.600000000000001" customHeight="1">
      <c r="C580" s="194"/>
      <c r="D580" s="194"/>
      <c r="E580" s="194"/>
      <c r="F580" s="194"/>
      <c r="G580" s="194"/>
      <c r="H580" s="194"/>
      <c r="I580" s="194"/>
      <c r="J580" s="194"/>
      <c r="K580" s="194"/>
      <c r="L580" s="194"/>
      <c r="M580" s="194"/>
      <c r="N580" s="194"/>
      <c r="O580" s="194"/>
    </row>
    <row r="581" spans="3:15" ht="18.600000000000001" customHeight="1">
      <c r="C581" s="194"/>
      <c r="D581" s="194"/>
      <c r="E581" s="194"/>
      <c r="F581" s="194"/>
      <c r="G581" s="194"/>
      <c r="H581" s="194"/>
      <c r="I581" s="194"/>
      <c r="J581" s="194"/>
      <c r="K581" s="194"/>
      <c r="L581" s="194"/>
      <c r="M581" s="194"/>
      <c r="N581" s="194"/>
      <c r="O581" s="194"/>
    </row>
    <row r="582" spans="3:15" ht="18.600000000000001" customHeight="1">
      <c r="C582" s="194"/>
      <c r="D582" s="194"/>
      <c r="E582" s="194"/>
      <c r="F582" s="194"/>
      <c r="G582" s="194"/>
      <c r="H582" s="194"/>
      <c r="I582" s="194"/>
      <c r="J582" s="194"/>
      <c r="K582" s="194"/>
      <c r="L582" s="194"/>
      <c r="M582" s="194"/>
      <c r="N582" s="194"/>
      <c r="O582" s="194"/>
    </row>
    <row r="583" spans="3:15" ht="18.600000000000001" customHeight="1">
      <c r="C583" s="194"/>
      <c r="D583" s="194"/>
      <c r="E583" s="194"/>
      <c r="F583" s="194"/>
      <c r="G583" s="194"/>
      <c r="H583" s="194"/>
      <c r="I583" s="194"/>
      <c r="J583" s="194"/>
      <c r="K583" s="194"/>
      <c r="L583" s="194"/>
      <c r="M583" s="194"/>
      <c r="N583" s="194"/>
      <c r="O583" s="194"/>
    </row>
    <row r="584" spans="3:15" ht="18.600000000000001" customHeight="1">
      <c r="C584" s="194"/>
      <c r="D584" s="194"/>
      <c r="E584" s="194"/>
      <c r="F584" s="194"/>
      <c r="G584" s="194"/>
      <c r="H584" s="194"/>
      <c r="I584" s="194"/>
      <c r="J584" s="194"/>
      <c r="K584" s="194"/>
      <c r="L584" s="194"/>
      <c r="M584" s="194"/>
      <c r="N584" s="194"/>
      <c r="O584" s="194"/>
    </row>
    <row r="585" spans="3:15" ht="18.600000000000001" customHeight="1">
      <c r="C585" s="194"/>
      <c r="D585" s="194"/>
      <c r="E585" s="194"/>
      <c r="F585" s="194"/>
      <c r="G585" s="194"/>
      <c r="H585" s="194"/>
      <c r="I585" s="194"/>
      <c r="J585" s="194"/>
      <c r="K585" s="194"/>
      <c r="L585" s="194"/>
      <c r="M585" s="194"/>
      <c r="N585" s="194"/>
      <c r="O585" s="194"/>
    </row>
    <row r="586" spans="3:15" ht="18.600000000000001" customHeight="1">
      <c r="C586" s="194"/>
      <c r="D586" s="194"/>
      <c r="E586" s="194"/>
      <c r="F586" s="194"/>
      <c r="G586" s="194"/>
      <c r="H586" s="194"/>
      <c r="I586" s="194"/>
      <c r="J586" s="194"/>
      <c r="K586" s="194"/>
      <c r="L586" s="194"/>
      <c r="M586" s="194"/>
      <c r="N586" s="194"/>
      <c r="O586" s="194"/>
    </row>
    <row r="587" spans="3:15" ht="18.600000000000001" customHeight="1">
      <c r="C587" s="194"/>
      <c r="D587" s="194"/>
      <c r="E587" s="194"/>
      <c r="F587" s="194"/>
      <c r="G587" s="194"/>
      <c r="H587" s="194"/>
      <c r="I587" s="194"/>
      <c r="J587" s="194"/>
      <c r="K587" s="194"/>
      <c r="L587" s="194"/>
      <c r="M587" s="194"/>
      <c r="N587" s="194"/>
      <c r="O587" s="194"/>
    </row>
    <row r="588" spans="3:15" ht="18.600000000000001" customHeight="1">
      <c r="C588" s="194"/>
      <c r="D588" s="194"/>
      <c r="E588" s="194"/>
      <c r="F588" s="194"/>
      <c r="G588" s="194"/>
      <c r="H588" s="194"/>
      <c r="I588" s="194"/>
      <c r="J588" s="194"/>
      <c r="K588" s="194"/>
      <c r="L588" s="194"/>
      <c r="M588" s="194"/>
      <c r="N588" s="194"/>
      <c r="O588" s="194"/>
    </row>
    <row r="589" spans="3:15" ht="18.600000000000001" customHeight="1">
      <c r="C589" s="194"/>
      <c r="D589" s="194"/>
      <c r="E589" s="194"/>
      <c r="F589" s="194"/>
      <c r="G589" s="194"/>
      <c r="H589" s="194"/>
      <c r="I589" s="194"/>
      <c r="J589" s="194"/>
      <c r="K589" s="194"/>
      <c r="L589" s="194"/>
      <c r="M589" s="194"/>
      <c r="N589" s="194"/>
      <c r="O589" s="194"/>
    </row>
    <row r="590" spans="3:15" ht="18.600000000000001" customHeight="1">
      <c r="C590" s="194"/>
      <c r="D590" s="194"/>
      <c r="E590" s="194"/>
      <c r="F590" s="194"/>
      <c r="G590" s="194"/>
      <c r="H590" s="194"/>
      <c r="I590" s="194"/>
      <c r="J590" s="194"/>
      <c r="K590" s="194"/>
      <c r="L590" s="194"/>
      <c r="M590" s="194"/>
      <c r="N590" s="194"/>
      <c r="O590" s="194"/>
    </row>
    <row r="591" spans="3:15" ht="18.600000000000001" customHeight="1">
      <c r="C591" s="194"/>
      <c r="D591" s="194"/>
      <c r="E591" s="194"/>
      <c r="F591" s="194"/>
      <c r="G591" s="194"/>
      <c r="H591" s="194"/>
      <c r="I591" s="194"/>
      <c r="J591" s="194"/>
      <c r="K591" s="194"/>
      <c r="L591" s="194"/>
      <c r="M591" s="194"/>
      <c r="N591" s="194"/>
      <c r="O591" s="194"/>
    </row>
    <row r="592" spans="3:15" ht="18.600000000000001" customHeight="1">
      <c r="C592" s="194"/>
      <c r="D592" s="194"/>
      <c r="E592" s="194"/>
      <c r="F592" s="194"/>
      <c r="G592" s="194"/>
      <c r="H592" s="194"/>
      <c r="I592" s="194"/>
      <c r="J592" s="194"/>
      <c r="K592" s="194"/>
      <c r="L592" s="194"/>
      <c r="M592" s="194"/>
      <c r="N592" s="194"/>
      <c r="O592" s="194"/>
    </row>
    <row r="593" spans="3:15" ht="18.600000000000001" customHeight="1">
      <c r="C593" s="194"/>
      <c r="D593" s="194"/>
      <c r="E593" s="194"/>
      <c r="F593" s="194"/>
      <c r="G593" s="194"/>
      <c r="H593" s="194"/>
      <c r="I593" s="194"/>
      <c r="J593" s="194"/>
      <c r="K593" s="194"/>
      <c r="L593" s="194"/>
      <c r="M593" s="194"/>
      <c r="N593" s="194"/>
      <c r="O593" s="194"/>
    </row>
    <row r="594" spans="3:15" ht="18.600000000000001" customHeight="1">
      <c r="C594" s="194"/>
      <c r="D594" s="194"/>
      <c r="E594" s="194"/>
      <c r="F594" s="194"/>
      <c r="G594" s="194"/>
      <c r="H594" s="194"/>
      <c r="I594" s="194"/>
      <c r="J594" s="194"/>
      <c r="K594" s="194"/>
      <c r="L594" s="194"/>
      <c r="M594" s="194"/>
      <c r="N594" s="194"/>
      <c r="O594" s="194"/>
    </row>
    <row r="595" spans="3:15" ht="18.600000000000001" customHeight="1">
      <c r="C595" s="194"/>
      <c r="D595" s="194"/>
      <c r="E595" s="194"/>
      <c r="F595" s="194"/>
      <c r="G595" s="194"/>
      <c r="H595" s="194"/>
      <c r="I595" s="194"/>
      <c r="J595" s="194"/>
      <c r="K595" s="194"/>
      <c r="L595" s="194"/>
      <c r="M595" s="194"/>
      <c r="N595" s="194"/>
      <c r="O595" s="194"/>
    </row>
    <row r="596" spans="3:15" ht="18.600000000000001" customHeight="1">
      <c r="C596" s="194"/>
      <c r="D596" s="194"/>
      <c r="E596" s="194"/>
      <c r="F596" s="194"/>
      <c r="G596" s="194"/>
      <c r="H596" s="194"/>
      <c r="I596" s="194"/>
      <c r="J596" s="194"/>
      <c r="K596" s="194"/>
      <c r="L596" s="194"/>
      <c r="M596" s="194"/>
      <c r="N596" s="194"/>
      <c r="O596" s="194"/>
    </row>
    <row r="597" spans="3:15" ht="18.600000000000001" customHeight="1">
      <c r="C597" s="194"/>
      <c r="D597" s="194"/>
      <c r="E597" s="194"/>
      <c r="F597" s="194"/>
      <c r="G597" s="194"/>
      <c r="H597" s="194"/>
      <c r="I597" s="194"/>
      <c r="J597" s="194"/>
      <c r="K597" s="194"/>
      <c r="L597" s="194"/>
      <c r="M597" s="194"/>
      <c r="N597" s="194"/>
      <c r="O597" s="194"/>
    </row>
    <row r="598" spans="3:15" ht="18.600000000000001" customHeight="1">
      <c r="C598" s="194"/>
      <c r="D598" s="194"/>
      <c r="E598" s="194"/>
      <c r="F598" s="194"/>
      <c r="G598" s="194"/>
      <c r="H598" s="194"/>
      <c r="I598" s="194"/>
      <c r="J598" s="194"/>
      <c r="K598" s="194"/>
      <c r="L598" s="194"/>
      <c r="M598" s="194"/>
      <c r="N598" s="194"/>
      <c r="O598" s="194"/>
    </row>
    <row r="599" spans="3:15" ht="18.600000000000001" customHeight="1">
      <c r="C599" s="194"/>
      <c r="D599" s="194"/>
      <c r="E599" s="194"/>
      <c r="F599" s="194"/>
      <c r="G599" s="194"/>
      <c r="H599" s="194"/>
      <c r="I599" s="194"/>
      <c r="J599" s="194"/>
      <c r="K599" s="194"/>
      <c r="L599" s="194"/>
      <c r="M599" s="194"/>
      <c r="N599" s="194"/>
      <c r="O599" s="194"/>
    </row>
    <row r="600" spans="3:15" ht="14.45" customHeight="1">
      <c r="C600" s="194"/>
      <c r="D600" s="194"/>
      <c r="E600" s="194"/>
      <c r="F600" s="194"/>
      <c r="G600" s="194"/>
      <c r="H600" s="194"/>
      <c r="I600" s="194"/>
      <c r="J600" s="194"/>
      <c r="K600" s="194"/>
      <c r="L600" s="194"/>
      <c r="M600" s="194"/>
      <c r="N600" s="194"/>
      <c r="O600" s="194"/>
    </row>
    <row r="601" spans="3:15" ht="14.45" customHeight="1">
      <c r="C601" s="194"/>
      <c r="D601" s="194"/>
      <c r="E601" s="194"/>
      <c r="F601" s="194"/>
      <c r="G601" s="194"/>
      <c r="H601" s="194"/>
      <c r="I601" s="194"/>
      <c r="J601" s="194"/>
      <c r="K601" s="194"/>
      <c r="L601" s="194"/>
      <c r="M601" s="194"/>
      <c r="N601" s="194"/>
      <c r="O601" s="194"/>
    </row>
    <row r="602" spans="3:15" ht="18.600000000000001" customHeight="1">
      <c r="C602" s="194"/>
      <c r="D602" s="194"/>
      <c r="E602" s="194"/>
      <c r="F602" s="194"/>
      <c r="G602" s="194"/>
      <c r="H602" s="194"/>
      <c r="I602" s="194"/>
      <c r="J602" s="194"/>
      <c r="K602" s="194"/>
      <c r="L602" s="194"/>
      <c r="M602" s="194"/>
      <c r="N602" s="194"/>
      <c r="O602" s="194"/>
    </row>
    <row r="603" spans="3:15" ht="18.600000000000001" customHeight="1">
      <c r="C603" s="194"/>
      <c r="D603" s="194"/>
      <c r="E603" s="194"/>
      <c r="F603" s="194"/>
      <c r="G603" s="194"/>
      <c r="H603" s="194"/>
      <c r="I603" s="194"/>
      <c r="J603" s="194"/>
      <c r="K603" s="194"/>
      <c r="L603" s="194"/>
      <c r="M603" s="194"/>
      <c r="N603" s="194"/>
      <c r="O603" s="194"/>
    </row>
    <row r="604" spans="3:15" ht="18.600000000000001" customHeight="1">
      <c r="C604" s="194"/>
      <c r="D604" s="194"/>
      <c r="E604" s="194"/>
      <c r="F604" s="194"/>
      <c r="G604" s="194"/>
      <c r="H604" s="194"/>
      <c r="I604" s="194"/>
      <c r="J604" s="194"/>
      <c r="K604" s="194"/>
      <c r="L604" s="194"/>
      <c r="M604" s="194"/>
      <c r="N604" s="194"/>
      <c r="O604" s="194"/>
    </row>
    <row r="605" spans="3:15" ht="18.600000000000001" customHeight="1">
      <c r="C605" s="194"/>
      <c r="D605" s="194"/>
      <c r="E605" s="194"/>
      <c r="F605" s="194"/>
      <c r="G605" s="194"/>
      <c r="H605" s="194"/>
      <c r="I605" s="194"/>
      <c r="J605" s="194"/>
      <c r="K605" s="194"/>
      <c r="L605" s="194"/>
      <c r="M605" s="194"/>
      <c r="N605" s="194"/>
      <c r="O605" s="194"/>
    </row>
    <row r="606" spans="3:15" ht="14.45" customHeight="1">
      <c r="C606" s="194"/>
      <c r="D606" s="194"/>
      <c r="E606" s="194"/>
      <c r="F606" s="194"/>
      <c r="G606" s="194"/>
      <c r="H606" s="194"/>
      <c r="I606" s="194"/>
      <c r="J606" s="194"/>
      <c r="K606" s="194"/>
      <c r="L606" s="194"/>
      <c r="M606" s="194"/>
      <c r="N606" s="194"/>
      <c r="O606" s="194"/>
    </row>
    <row r="607" spans="3:15" ht="18.600000000000001" customHeight="1">
      <c r="C607" s="194"/>
      <c r="D607" s="194"/>
      <c r="E607" s="194"/>
      <c r="F607" s="194"/>
      <c r="G607" s="194"/>
      <c r="H607" s="194"/>
      <c r="I607" s="194"/>
      <c r="J607" s="194"/>
      <c r="K607" s="194"/>
      <c r="L607" s="194"/>
      <c r="M607" s="194"/>
      <c r="N607" s="194"/>
      <c r="O607" s="194"/>
    </row>
    <row r="608" spans="3:15" ht="14.45" customHeight="1">
      <c r="C608" s="194"/>
      <c r="D608" s="194"/>
      <c r="E608" s="194"/>
      <c r="F608" s="194"/>
      <c r="G608" s="194"/>
      <c r="H608" s="194"/>
      <c r="I608" s="194"/>
      <c r="J608" s="194"/>
      <c r="K608" s="194"/>
      <c r="L608" s="194"/>
      <c r="M608" s="194"/>
      <c r="N608" s="194"/>
      <c r="O608" s="194"/>
    </row>
    <row r="609" spans="3:15" ht="14.45" customHeight="1">
      <c r="C609" s="194"/>
      <c r="D609" s="194"/>
      <c r="E609" s="194"/>
      <c r="F609" s="194"/>
      <c r="G609" s="194"/>
      <c r="H609" s="194"/>
      <c r="I609" s="194"/>
      <c r="J609" s="194"/>
      <c r="K609" s="194"/>
      <c r="L609" s="194"/>
      <c r="M609" s="194"/>
      <c r="N609" s="194"/>
      <c r="O609" s="194"/>
    </row>
    <row r="610" spans="3:15" ht="14.45" customHeight="1">
      <c r="C610" s="194"/>
      <c r="D610" s="194"/>
      <c r="E610" s="194"/>
      <c r="F610" s="194"/>
      <c r="G610" s="194"/>
      <c r="H610" s="194"/>
      <c r="I610" s="194"/>
      <c r="J610" s="194"/>
      <c r="K610" s="194"/>
      <c r="L610" s="194"/>
      <c r="M610" s="194"/>
      <c r="N610" s="194"/>
      <c r="O610" s="194"/>
    </row>
    <row r="611" spans="3:15" ht="18.600000000000001" customHeight="1">
      <c r="C611" s="194"/>
      <c r="D611" s="194"/>
      <c r="E611" s="194"/>
      <c r="F611" s="194"/>
      <c r="G611" s="194"/>
      <c r="H611" s="194"/>
      <c r="I611" s="194"/>
      <c r="J611" s="194"/>
      <c r="K611" s="194"/>
      <c r="L611" s="194"/>
      <c r="M611" s="194"/>
      <c r="N611" s="194"/>
      <c r="O611" s="194"/>
    </row>
    <row r="612" spans="3:15" ht="14.45" customHeight="1">
      <c r="C612" s="194"/>
      <c r="D612" s="194"/>
      <c r="E612" s="194"/>
      <c r="F612" s="194"/>
      <c r="G612" s="194"/>
      <c r="H612" s="194"/>
      <c r="I612" s="194"/>
      <c r="J612" s="194"/>
      <c r="K612" s="194"/>
      <c r="L612" s="194"/>
      <c r="M612" s="194"/>
      <c r="N612" s="194"/>
      <c r="O612" s="194"/>
    </row>
    <row r="613" spans="3:15" ht="18.95" customHeight="1">
      <c r="C613" s="194"/>
      <c r="D613" s="194"/>
      <c r="E613" s="194"/>
      <c r="F613" s="194"/>
      <c r="G613" s="194"/>
      <c r="H613" s="194"/>
      <c r="I613" s="194"/>
      <c r="J613" s="194"/>
      <c r="K613" s="194"/>
      <c r="L613" s="194"/>
      <c r="M613" s="194"/>
      <c r="N613" s="194"/>
      <c r="O613" s="194"/>
    </row>
    <row r="614" spans="3:15" ht="282" customHeight="1">
      <c r="C614" s="194"/>
      <c r="D614" s="194"/>
      <c r="E614" s="194"/>
      <c r="F614" s="194"/>
      <c r="G614" s="194"/>
      <c r="H614" s="194"/>
      <c r="I614" s="194"/>
      <c r="J614" s="194"/>
      <c r="K614" s="194"/>
      <c r="L614" s="194"/>
      <c r="M614" s="194"/>
      <c r="N614" s="194"/>
      <c r="O614" s="194"/>
    </row>
    <row r="615" spans="3:15" ht="14.45" customHeight="1">
      <c r="C615" s="194"/>
      <c r="D615" s="194"/>
      <c r="E615" s="194"/>
      <c r="F615" s="194"/>
      <c r="G615" s="194"/>
      <c r="H615" s="194"/>
      <c r="I615" s="194"/>
      <c r="J615" s="194"/>
      <c r="K615" s="194"/>
      <c r="L615" s="194"/>
      <c r="M615" s="194"/>
      <c r="N615" s="194"/>
      <c r="O615" s="194"/>
    </row>
    <row r="616" spans="3:15" ht="18.600000000000001" customHeight="1">
      <c r="C616" s="194"/>
      <c r="D616" s="194"/>
      <c r="E616" s="194"/>
      <c r="F616" s="194"/>
      <c r="G616" s="194"/>
      <c r="H616" s="194"/>
      <c r="I616" s="194"/>
      <c r="J616" s="194"/>
      <c r="K616" s="194"/>
      <c r="L616" s="194"/>
      <c r="M616" s="194"/>
      <c r="N616" s="194"/>
      <c r="O616" s="194"/>
    </row>
    <row r="617" spans="3:15" ht="18.600000000000001" customHeight="1">
      <c r="C617" s="194"/>
      <c r="D617" s="194"/>
      <c r="E617" s="194"/>
      <c r="F617" s="194"/>
      <c r="G617" s="194"/>
      <c r="H617" s="194"/>
      <c r="I617" s="194"/>
      <c r="J617" s="194"/>
      <c r="K617" s="194"/>
      <c r="L617" s="194"/>
      <c r="M617" s="194"/>
      <c r="N617" s="194"/>
      <c r="O617" s="194"/>
    </row>
    <row r="618" spans="3:15" ht="18.600000000000001" customHeight="1">
      <c r="C618" s="194"/>
      <c r="D618" s="194"/>
      <c r="E618" s="194"/>
      <c r="F618" s="194"/>
      <c r="G618" s="194"/>
      <c r="H618" s="194"/>
      <c r="I618" s="194"/>
      <c r="J618" s="194"/>
      <c r="K618" s="194"/>
      <c r="L618" s="194"/>
      <c r="M618" s="194"/>
      <c r="N618" s="194"/>
      <c r="O618" s="194"/>
    </row>
    <row r="619" spans="3:15" ht="18.600000000000001" customHeight="1">
      <c r="C619" s="194"/>
      <c r="D619" s="194"/>
      <c r="E619" s="194"/>
      <c r="F619" s="194"/>
      <c r="G619" s="194"/>
      <c r="H619" s="194"/>
      <c r="I619" s="194"/>
      <c r="J619" s="194"/>
      <c r="K619" s="194"/>
      <c r="L619" s="194"/>
      <c r="M619" s="194"/>
      <c r="N619" s="194"/>
      <c r="O619" s="194"/>
    </row>
    <row r="620" spans="3:15" ht="36" customHeight="1">
      <c r="C620" s="194"/>
      <c r="D620" s="194"/>
      <c r="E620" s="194"/>
      <c r="F620" s="194"/>
      <c r="G620" s="194"/>
      <c r="H620" s="194"/>
      <c r="I620" s="194"/>
      <c r="J620" s="194"/>
      <c r="K620" s="194"/>
      <c r="L620" s="194"/>
      <c r="M620" s="194"/>
      <c r="N620" s="194"/>
      <c r="O620" s="194"/>
    </row>
    <row r="621" spans="3:15" ht="14.45" customHeight="1">
      <c r="C621" s="194"/>
      <c r="D621" s="194"/>
      <c r="E621" s="194"/>
      <c r="F621" s="194"/>
      <c r="G621" s="194"/>
      <c r="H621" s="194"/>
      <c r="I621" s="194"/>
      <c r="J621" s="194"/>
      <c r="K621" s="194"/>
      <c r="L621" s="194"/>
      <c r="M621" s="194"/>
      <c r="N621" s="194"/>
      <c r="O621" s="194"/>
    </row>
    <row r="622" spans="3:15" ht="14.45" customHeight="1">
      <c r="C622" s="194"/>
      <c r="D622" s="194"/>
      <c r="E622" s="194"/>
      <c r="F622" s="194"/>
      <c r="G622" s="194"/>
      <c r="H622" s="194"/>
      <c r="I622" s="194"/>
      <c r="J622" s="194"/>
      <c r="K622" s="194"/>
      <c r="L622" s="194"/>
      <c r="M622" s="194"/>
      <c r="N622" s="194"/>
      <c r="O622" s="194"/>
    </row>
    <row r="623" spans="3:15" ht="14.45" customHeight="1">
      <c r="C623" s="194"/>
      <c r="D623" s="194"/>
      <c r="E623" s="194"/>
      <c r="F623" s="194"/>
      <c r="G623" s="194"/>
      <c r="H623" s="194"/>
      <c r="I623" s="194"/>
      <c r="J623" s="194"/>
      <c r="K623" s="194"/>
      <c r="L623" s="194"/>
      <c r="M623" s="194"/>
      <c r="N623" s="194"/>
      <c r="O623" s="194"/>
    </row>
    <row r="624" spans="3:15" ht="14.45" customHeight="1">
      <c r="C624" s="194"/>
      <c r="D624" s="194"/>
      <c r="E624" s="194"/>
      <c r="F624" s="194"/>
      <c r="G624" s="194"/>
      <c r="H624" s="194"/>
      <c r="I624" s="194"/>
      <c r="J624" s="194"/>
      <c r="K624" s="194"/>
      <c r="L624" s="194"/>
      <c r="M624" s="194"/>
      <c r="N624" s="194"/>
      <c r="O624" s="194"/>
    </row>
    <row r="625" spans="3:15" ht="18.600000000000001" customHeight="1">
      <c r="C625" s="194"/>
      <c r="D625" s="194"/>
      <c r="E625" s="194"/>
      <c r="F625" s="194"/>
      <c r="G625" s="194"/>
      <c r="H625" s="194"/>
      <c r="I625" s="194"/>
      <c r="J625" s="194"/>
      <c r="K625" s="194"/>
      <c r="L625" s="194"/>
      <c r="M625" s="194"/>
      <c r="N625" s="194"/>
      <c r="O625" s="194"/>
    </row>
    <row r="626" spans="3:15" ht="63.95" customHeight="1">
      <c r="C626" s="194"/>
      <c r="D626" s="194"/>
      <c r="E626" s="194"/>
      <c r="F626" s="194"/>
      <c r="G626" s="194"/>
      <c r="H626" s="194"/>
      <c r="I626" s="194"/>
      <c r="J626" s="194"/>
      <c r="K626" s="194"/>
      <c r="L626" s="194"/>
      <c r="M626" s="194"/>
      <c r="N626" s="194"/>
      <c r="O626" s="194"/>
    </row>
    <row r="627" spans="3:15" ht="18.600000000000001" customHeight="1">
      <c r="C627" s="194"/>
      <c r="D627" s="194"/>
      <c r="E627" s="194"/>
      <c r="F627" s="194"/>
      <c r="G627" s="194"/>
      <c r="H627" s="194"/>
      <c r="I627" s="194"/>
      <c r="J627" s="194"/>
      <c r="K627" s="194"/>
      <c r="L627" s="194"/>
      <c r="M627" s="194"/>
      <c r="N627" s="194"/>
      <c r="O627" s="194"/>
    </row>
    <row r="628" spans="3:15" ht="18.600000000000001" customHeight="1">
      <c r="C628" s="194"/>
      <c r="D628" s="194"/>
      <c r="E628" s="194"/>
      <c r="F628" s="194"/>
      <c r="G628" s="194"/>
      <c r="H628" s="194"/>
      <c r="I628" s="194"/>
      <c r="J628" s="194"/>
      <c r="K628" s="194"/>
      <c r="L628" s="194"/>
      <c r="M628" s="194"/>
      <c r="N628" s="194"/>
      <c r="O628" s="194"/>
    </row>
    <row r="629" spans="3:15" ht="14.45" customHeight="1">
      <c r="C629" s="194"/>
      <c r="D629" s="194"/>
      <c r="E629" s="194"/>
      <c r="F629" s="194"/>
      <c r="G629" s="194"/>
      <c r="H629" s="194"/>
      <c r="I629" s="194"/>
      <c r="J629" s="194"/>
      <c r="K629" s="194"/>
      <c r="L629" s="194"/>
      <c r="M629" s="194"/>
      <c r="N629" s="194"/>
      <c r="O629" s="194"/>
    </row>
    <row r="630" spans="3:15" ht="42.6" customHeight="1">
      <c r="C630" s="194"/>
      <c r="D630" s="194"/>
      <c r="E630" s="194"/>
      <c r="F630" s="194"/>
      <c r="G630" s="194"/>
      <c r="H630" s="194"/>
      <c r="I630" s="194"/>
      <c r="J630" s="194"/>
      <c r="K630" s="194"/>
      <c r="L630" s="194"/>
      <c r="M630" s="194"/>
      <c r="N630" s="194"/>
      <c r="O630" s="194"/>
    </row>
    <row r="631" spans="3:15" ht="14.45" customHeight="1">
      <c r="C631" s="194"/>
      <c r="D631" s="194"/>
      <c r="E631" s="194"/>
      <c r="F631" s="194"/>
      <c r="G631" s="194"/>
      <c r="H631" s="194"/>
      <c r="I631" s="194"/>
      <c r="J631" s="194"/>
      <c r="K631" s="194"/>
      <c r="L631" s="194"/>
      <c r="M631" s="194"/>
      <c r="N631" s="194"/>
      <c r="O631" s="194"/>
    </row>
    <row r="632" spans="3:15" ht="14.45" customHeight="1">
      <c r="C632" s="194"/>
      <c r="D632" s="194"/>
      <c r="E632" s="194"/>
      <c r="F632" s="194"/>
      <c r="G632" s="194"/>
      <c r="H632" s="194"/>
      <c r="I632" s="194"/>
      <c r="J632" s="194"/>
      <c r="K632" s="194"/>
      <c r="L632" s="194"/>
      <c r="M632" s="194"/>
      <c r="N632" s="194"/>
      <c r="O632" s="194"/>
    </row>
    <row r="633" spans="3:15" ht="14.45" customHeight="1">
      <c r="C633" s="194"/>
      <c r="D633" s="194"/>
      <c r="E633" s="194"/>
      <c r="F633" s="194"/>
      <c r="G633" s="194"/>
      <c r="H633" s="194"/>
      <c r="I633" s="194"/>
      <c r="J633" s="194"/>
      <c r="K633" s="194"/>
      <c r="L633" s="194"/>
      <c r="M633" s="194"/>
      <c r="N633" s="194"/>
      <c r="O633" s="194"/>
    </row>
    <row r="634" spans="3:15" ht="14.45" customHeight="1">
      <c r="C634" s="194"/>
      <c r="D634" s="194"/>
      <c r="E634" s="194"/>
      <c r="F634" s="194"/>
      <c r="G634" s="194"/>
      <c r="H634" s="194"/>
      <c r="I634" s="194"/>
      <c r="J634" s="194"/>
      <c r="K634" s="194"/>
      <c r="L634" s="194"/>
      <c r="M634" s="194"/>
      <c r="N634" s="194"/>
      <c r="O634" s="194"/>
    </row>
    <row r="635" spans="3:15" ht="14.45" customHeight="1">
      <c r="C635" s="194"/>
      <c r="D635" s="194"/>
      <c r="E635" s="194"/>
      <c r="F635" s="194"/>
      <c r="G635" s="194"/>
      <c r="H635" s="194"/>
      <c r="I635" s="194"/>
      <c r="J635" s="194"/>
      <c r="K635" s="194"/>
      <c r="L635" s="194"/>
      <c r="M635" s="194"/>
      <c r="N635" s="194"/>
      <c r="O635" s="194"/>
    </row>
    <row r="636" spans="3:15" ht="14.45" customHeight="1">
      <c r="C636" s="194"/>
      <c r="D636" s="194"/>
      <c r="E636" s="194"/>
      <c r="F636" s="194"/>
      <c r="G636" s="194"/>
      <c r="H636" s="194"/>
      <c r="I636" s="194"/>
      <c r="J636" s="194"/>
      <c r="K636" s="194"/>
      <c r="L636" s="194"/>
      <c r="M636" s="194"/>
      <c r="N636" s="194"/>
      <c r="O636" s="194"/>
    </row>
    <row r="637" spans="3:15" ht="14.45" customHeight="1">
      <c r="C637" s="194"/>
      <c r="D637" s="194"/>
      <c r="E637" s="194"/>
      <c r="F637" s="194"/>
      <c r="G637" s="194"/>
      <c r="H637" s="194"/>
      <c r="I637" s="194"/>
      <c r="J637" s="194"/>
      <c r="K637" s="194"/>
      <c r="L637" s="194"/>
      <c r="M637" s="194"/>
      <c r="N637" s="194"/>
      <c r="O637" s="194"/>
    </row>
    <row r="638" spans="3:15" ht="18.600000000000001" customHeight="1">
      <c r="C638" s="194"/>
      <c r="D638" s="194"/>
      <c r="E638" s="194"/>
      <c r="F638" s="194"/>
      <c r="G638" s="194"/>
      <c r="H638" s="194"/>
      <c r="I638" s="194"/>
      <c r="J638" s="194"/>
      <c r="K638" s="194"/>
      <c r="L638" s="194"/>
      <c r="M638" s="194"/>
      <c r="N638" s="194"/>
      <c r="O638" s="194"/>
    </row>
    <row r="639" spans="3:15" ht="14.45" customHeight="1">
      <c r="C639" s="194"/>
      <c r="D639" s="194"/>
      <c r="E639" s="194"/>
      <c r="F639" s="194"/>
      <c r="G639" s="194"/>
      <c r="H639" s="194"/>
      <c r="I639" s="194"/>
      <c r="J639" s="194"/>
      <c r="K639" s="194"/>
      <c r="L639" s="194"/>
      <c r="M639" s="194"/>
      <c r="N639" s="194"/>
      <c r="O639" s="194"/>
    </row>
    <row r="640" spans="3:15" ht="14.45" customHeight="1">
      <c r="C640" s="194"/>
      <c r="D640" s="194"/>
      <c r="E640" s="194"/>
      <c r="F640" s="194"/>
      <c r="G640" s="194"/>
      <c r="H640" s="194"/>
      <c r="I640" s="194"/>
      <c r="J640" s="194"/>
      <c r="K640" s="194"/>
      <c r="L640" s="194"/>
      <c r="M640" s="194"/>
      <c r="N640" s="194"/>
      <c r="O640" s="194"/>
    </row>
    <row r="641" spans="3:15" ht="14.45" customHeight="1">
      <c r="C641" s="194"/>
      <c r="D641" s="194"/>
      <c r="E641" s="194"/>
      <c r="F641" s="194"/>
      <c r="G641" s="194"/>
      <c r="H641" s="194"/>
      <c r="I641" s="194"/>
      <c r="J641" s="194"/>
      <c r="K641" s="194"/>
      <c r="L641" s="194"/>
      <c r="M641" s="194"/>
      <c r="N641" s="194"/>
      <c r="O641" s="194"/>
    </row>
    <row r="642" spans="3:15" ht="14.45" customHeight="1">
      <c r="C642" s="194"/>
      <c r="D642" s="194"/>
      <c r="E642" s="194"/>
      <c r="F642" s="194"/>
      <c r="G642" s="194"/>
      <c r="H642" s="194"/>
      <c r="I642" s="194"/>
      <c r="J642" s="194"/>
      <c r="K642" s="194"/>
      <c r="L642" s="194"/>
      <c r="M642" s="194"/>
      <c r="N642" s="194"/>
      <c r="O642" s="194"/>
    </row>
    <row r="643" spans="3:15" ht="14.45" customHeight="1">
      <c r="C643" s="194"/>
      <c r="D643" s="194"/>
      <c r="E643" s="194"/>
      <c r="F643" s="194"/>
      <c r="G643" s="194"/>
      <c r="H643" s="194"/>
      <c r="I643" s="194"/>
      <c r="J643" s="194"/>
      <c r="K643" s="194"/>
      <c r="L643" s="194"/>
      <c r="M643" s="194"/>
      <c r="N643" s="194"/>
      <c r="O643" s="194"/>
    </row>
    <row r="644" spans="3:15" ht="60.6" customHeight="1">
      <c r="C644" s="194"/>
      <c r="D644" s="194"/>
      <c r="E644" s="194"/>
      <c r="F644" s="194"/>
      <c r="G644" s="194"/>
      <c r="H644" s="194"/>
      <c r="I644" s="194"/>
      <c r="J644" s="194"/>
      <c r="K644" s="194"/>
      <c r="L644" s="194"/>
      <c r="M644" s="194"/>
      <c r="N644" s="194"/>
      <c r="O644" s="194"/>
    </row>
    <row r="645" spans="3:15" ht="14.45" customHeight="1">
      <c r="C645" s="194"/>
      <c r="D645" s="194"/>
      <c r="E645" s="194"/>
      <c r="F645" s="194"/>
      <c r="G645" s="194"/>
      <c r="H645" s="194"/>
      <c r="I645" s="194"/>
      <c r="J645" s="194"/>
      <c r="K645" s="194"/>
      <c r="L645" s="194"/>
      <c r="M645" s="194"/>
      <c r="N645" s="194"/>
      <c r="O645" s="194"/>
    </row>
    <row r="646" spans="3:15" ht="14.45" customHeight="1">
      <c r="C646" s="194"/>
      <c r="D646" s="194"/>
      <c r="E646" s="194"/>
      <c r="F646" s="194"/>
      <c r="G646" s="194"/>
      <c r="H646" s="194"/>
      <c r="I646" s="194"/>
      <c r="J646" s="194"/>
      <c r="K646" s="194"/>
      <c r="L646" s="194"/>
      <c r="M646" s="194"/>
      <c r="N646" s="194"/>
      <c r="O646" s="194"/>
    </row>
    <row r="647" spans="3:15" ht="14.45" customHeight="1">
      <c r="C647" s="194"/>
      <c r="D647" s="194"/>
      <c r="E647" s="194"/>
      <c r="F647" s="194"/>
      <c r="G647" s="194"/>
      <c r="H647" s="194"/>
      <c r="I647" s="194"/>
      <c r="J647" s="194"/>
      <c r="K647" s="194"/>
      <c r="L647" s="194"/>
      <c r="M647" s="194"/>
      <c r="N647" s="194"/>
      <c r="O647" s="194"/>
    </row>
    <row r="648" spans="3:15" ht="14.45" customHeight="1">
      <c r="C648" s="194"/>
      <c r="D648" s="194"/>
      <c r="E648" s="194"/>
      <c r="F648" s="194"/>
      <c r="G648" s="194"/>
      <c r="H648" s="194"/>
      <c r="I648" s="194"/>
      <c r="J648" s="194"/>
      <c r="K648" s="194"/>
      <c r="L648" s="194"/>
      <c r="M648" s="194"/>
      <c r="N648" s="194"/>
      <c r="O648" s="194"/>
    </row>
    <row r="649" spans="3:15" ht="14.45" customHeight="1">
      <c r="C649" s="194"/>
      <c r="D649" s="194"/>
      <c r="E649" s="194"/>
      <c r="F649" s="194"/>
      <c r="G649" s="194"/>
      <c r="H649" s="194"/>
      <c r="I649" s="194"/>
      <c r="J649" s="194"/>
      <c r="K649" s="194"/>
      <c r="L649" s="194"/>
      <c r="M649" s="194"/>
      <c r="N649" s="194"/>
      <c r="O649" s="194"/>
    </row>
    <row r="650" spans="3:15" ht="14.45" customHeight="1">
      <c r="C650" s="194"/>
      <c r="D650" s="194"/>
      <c r="E650" s="194"/>
      <c r="F650" s="194"/>
      <c r="G650" s="194"/>
      <c r="H650" s="194"/>
      <c r="I650" s="194"/>
      <c r="J650" s="194"/>
      <c r="K650" s="194"/>
      <c r="L650" s="194"/>
      <c r="M650" s="194"/>
      <c r="N650" s="194"/>
      <c r="O650" s="194"/>
    </row>
    <row r="651" spans="3:15" ht="41.1" customHeight="1">
      <c r="C651" s="194"/>
      <c r="D651" s="194"/>
      <c r="E651" s="194"/>
      <c r="F651" s="194"/>
      <c r="G651" s="194"/>
      <c r="H651" s="194"/>
      <c r="I651" s="194"/>
      <c r="J651" s="194"/>
      <c r="K651" s="194"/>
      <c r="L651" s="194"/>
      <c r="M651" s="194"/>
      <c r="N651" s="194"/>
      <c r="O651" s="194"/>
    </row>
    <row r="652" spans="3:15" ht="14.45" customHeight="1">
      <c r="C652" s="194"/>
      <c r="D652" s="194"/>
      <c r="E652" s="194"/>
      <c r="F652" s="194"/>
      <c r="G652" s="194"/>
      <c r="H652" s="194"/>
      <c r="I652" s="194"/>
      <c r="J652" s="194"/>
      <c r="K652" s="194"/>
      <c r="L652" s="194"/>
      <c r="M652" s="194"/>
      <c r="N652" s="194"/>
      <c r="O652" s="194"/>
    </row>
    <row r="653" spans="3:15" ht="14.45" customHeight="1">
      <c r="C653" s="194"/>
      <c r="D653" s="194"/>
      <c r="E653" s="194"/>
      <c r="F653" s="194"/>
      <c r="G653" s="194"/>
      <c r="H653" s="194"/>
      <c r="I653" s="194"/>
      <c r="J653" s="194"/>
      <c r="K653" s="194"/>
      <c r="L653" s="194"/>
      <c r="M653" s="194"/>
      <c r="N653" s="194"/>
      <c r="O653" s="194"/>
    </row>
    <row r="654" spans="3:15" ht="14.45" customHeight="1">
      <c r="C654" s="194"/>
      <c r="D654" s="194"/>
      <c r="E654" s="194"/>
      <c r="F654" s="194"/>
      <c r="G654" s="194"/>
      <c r="H654" s="194"/>
      <c r="I654" s="194"/>
      <c r="J654" s="194"/>
      <c r="K654" s="194"/>
      <c r="L654" s="194"/>
      <c r="M654" s="194"/>
      <c r="N654" s="194"/>
      <c r="O654" s="194"/>
    </row>
    <row r="655" spans="3:15" ht="14.45" customHeight="1">
      <c r="C655" s="194"/>
      <c r="D655" s="194"/>
      <c r="E655" s="194"/>
      <c r="F655" s="194"/>
      <c r="G655" s="194"/>
      <c r="H655" s="194"/>
      <c r="I655" s="194"/>
      <c r="J655" s="194"/>
      <c r="K655" s="194"/>
      <c r="L655" s="194"/>
      <c r="M655" s="194"/>
      <c r="N655" s="194"/>
      <c r="O655" s="194"/>
    </row>
    <row r="656" spans="3:15" ht="14.45" customHeight="1">
      <c r="C656" s="194"/>
      <c r="D656" s="194"/>
      <c r="E656" s="194"/>
      <c r="F656" s="194"/>
      <c r="G656" s="194"/>
      <c r="H656" s="194"/>
      <c r="I656" s="194"/>
      <c r="J656" s="194"/>
      <c r="K656" s="194"/>
      <c r="L656" s="194"/>
      <c r="M656" s="194"/>
      <c r="N656" s="194"/>
      <c r="O656" s="194"/>
    </row>
    <row r="657" spans="3:15" ht="42.95" customHeight="1">
      <c r="C657" s="194"/>
      <c r="D657" s="194"/>
      <c r="E657" s="194"/>
      <c r="F657" s="194"/>
      <c r="G657" s="194"/>
      <c r="H657" s="194"/>
      <c r="I657" s="194"/>
      <c r="J657" s="194"/>
      <c r="K657" s="194"/>
      <c r="L657" s="194"/>
      <c r="M657" s="194"/>
      <c r="N657" s="194"/>
      <c r="O657" s="194"/>
    </row>
    <row r="658" spans="3:15" ht="14.45" customHeight="1">
      <c r="C658" s="194"/>
      <c r="D658" s="194"/>
      <c r="E658" s="194"/>
      <c r="F658" s="194"/>
      <c r="G658" s="194"/>
      <c r="H658" s="194"/>
      <c r="I658" s="194"/>
      <c r="J658" s="194"/>
      <c r="K658" s="194"/>
      <c r="L658" s="194"/>
      <c r="M658" s="194"/>
      <c r="N658" s="194"/>
      <c r="O658" s="194"/>
    </row>
    <row r="659" spans="3:15" ht="14.45" customHeight="1">
      <c r="C659" s="194"/>
      <c r="D659" s="194"/>
      <c r="E659" s="194"/>
      <c r="F659" s="194"/>
      <c r="G659" s="194"/>
      <c r="H659" s="194"/>
      <c r="I659" s="194"/>
      <c r="J659" s="194"/>
      <c r="K659" s="194"/>
      <c r="L659" s="194"/>
      <c r="M659" s="194"/>
      <c r="N659" s="194"/>
      <c r="O659" s="194"/>
    </row>
    <row r="660" spans="3:15" ht="14.45" customHeight="1">
      <c r="C660" s="194"/>
      <c r="D660" s="194"/>
      <c r="E660" s="194"/>
      <c r="F660" s="194"/>
      <c r="G660" s="194"/>
      <c r="H660" s="194"/>
      <c r="I660" s="194"/>
      <c r="J660" s="194"/>
      <c r="K660" s="194"/>
      <c r="L660" s="194"/>
      <c r="M660" s="194"/>
      <c r="N660" s="194"/>
      <c r="O660" s="194"/>
    </row>
    <row r="661" spans="3:15" ht="14.45" customHeight="1">
      <c r="C661" s="194"/>
      <c r="D661" s="194"/>
      <c r="E661" s="194"/>
      <c r="F661" s="194"/>
      <c r="G661" s="194"/>
      <c r="H661" s="194"/>
      <c r="I661" s="194"/>
      <c r="J661" s="194"/>
      <c r="K661" s="194"/>
      <c r="L661" s="194"/>
      <c r="M661" s="194"/>
      <c r="N661" s="194"/>
      <c r="O661" s="194"/>
    </row>
    <row r="662" spans="3:15" ht="14.45" customHeight="1">
      <c r="C662" s="194"/>
      <c r="D662" s="194"/>
      <c r="E662" s="194"/>
      <c r="F662" s="194"/>
      <c r="G662" s="194"/>
      <c r="H662" s="194"/>
      <c r="I662" s="194"/>
      <c r="J662" s="194"/>
      <c r="K662" s="194"/>
      <c r="L662" s="194"/>
      <c r="M662" s="194"/>
      <c r="N662" s="194"/>
      <c r="O662" s="194"/>
    </row>
    <row r="663" spans="3:15" ht="14.45" customHeight="1">
      <c r="C663" s="194"/>
      <c r="D663" s="194"/>
      <c r="E663" s="194"/>
      <c r="F663" s="194"/>
      <c r="G663" s="194"/>
      <c r="H663" s="194"/>
      <c r="I663" s="194"/>
      <c r="J663" s="194"/>
      <c r="K663" s="194"/>
      <c r="L663" s="194"/>
      <c r="M663" s="194"/>
      <c r="N663" s="194"/>
      <c r="O663" s="194"/>
    </row>
    <row r="664" spans="3:15" ht="27" customHeight="1">
      <c r="C664" s="194"/>
      <c r="D664" s="194"/>
      <c r="E664" s="194"/>
      <c r="F664" s="194"/>
      <c r="G664" s="194"/>
      <c r="H664" s="194"/>
      <c r="I664" s="194"/>
      <c r="J664" s="194"/>
      <c r="K664" s="194"/>
      <c r="L664" s="194"/>
      <c r="M664" s="194"/>
      <c r="N664" s="194"/>
      <c r="O664" s="194"/>
    </row>
    <row r="665" spans="3:15" ht="14.45" customHeight="1">
      <c r="C665" s="194"/>
      <c r="D665" s="194"/>
      <c r="E665" s="194"/>
      <c r="F665" s="194"/>
      <c r="G665" s="194"/>
      <c r="H665" s="194"/>
      <c r="I665" s="194"/>
      <c r="J665" s="194"/>
      <c r="K665" s="194"/>
      <c r="L665" s="194"/>
      <c r="M665" s="194"/>
      <c r="N665" s="194"/>
      <c r="O665" s="194"/>
    </row>
    <row r="666" spans="3:15" ht="14.45" customHeight="1">
      <c r="C666" s="194"/>
      <c r="D666" s="194"/>
      <c r="E666" s="194"/>
      <c r="F666" s="194"/>
      <c r="G666" s="194"/>
      <c r="H666" s="194"/>
      <c r="I666" s="194"/>
      <c r="J666" s="194"/>
      <c r="K666" s="194"/>
      <c r="L666" s="194"/>
      <c r="M666" s="194"/>
      <c r="N666" s="194"/>
      <c r="O666" s="194"/>
    </row>
    <row r="667" spans="3:15" ht="14.45" customHeight="1">
      <c r="C667" s="194"/>
      <c r="D667" s="194"/>
      <c r="E667" s="194"/>
      <c r="F667" s="194"/>
      <c r="G667" s="194"/>
      <c r="H667" s="194"/>
      <c r="I667" s="194"/>
      <c r="J667" s="194"/>
      <c r="K667" s="194"/>
      <c r="L667" s="194"/>
      <c r="M667" s="194"/>
      <c r="N667" s="194"/>
      <c r="O667" s="194"/>
    </row>
    <row r="668" spans="3:15" ht="14.45" customHeight="1">
      <c r="C668" s="194"/>
      <c r="D668" s="194"/>
      <c r="E668" s="194"/>
      <c r="F668" s="194"/>
      <c r="G668" s="194"/>
      <c r="H668" s="194"/>
      <c r="I668" s="194"/>
      <c r="J668" s="194"/>
      <c r="K668" s="194"/>
      <c r="L668" s="194"/>
      <c r="M668" s="194"/>
      <c r="N668" s="194"/>
      <c r="O668" s="194"/>
    </row>
    <row r="669" spans="3:15" ht="39.6" customHeight="1">
      <c r="C669" s="194"/>
      <c r="D669" s="194"/>
      <c r="E669" s="194"/>
      <c r="F669" s="194"/>
      <c r="G669" s="194"/>
      <c r="H669" s="194"/>
      <c r="I669" s="194"/>
      <c r="J669" s="194"/>
      <c r="K669" s="194"/>
      <c r="L669" s="194"/>
      <c r="M669" s="194"/>
      <c r="N669" s="194"/>
      <c r="O669" s="194"/>
    </row>
    <row r="670" spans="3:15" ht="14.45" customHeight="1">
      <c r="C670" s="194"/>
      <c r="D670" s="194"/>
      <c r="E670" s="194"/>
      <c r="F670" s="194"/>
      <c r="G670" s="194"/>
      <c r="H670" s="194"/>
      <c r="I670" s="194"/>
      <c r="J670" s="194"/>
      <c r="K670" s="194"/>
      <c r="L670" s="194"/>
      <c r="M670" s="194"/>
      <c r="N670" s="194"/>
      <c r="O670" s="194"/>
    </row>
    <row r="671" spans="3:15" ht="14.45" customHeight="1">
      <c r="C671" s="194"/>
      <c r="D671" s="194"/>
      <c r="E671" s="194"/>
      <c r="F671" s="194"/>
      <c r="G671" s="194"/>
      <c r="H671" s="194"/>
      <c r="I671" s="194"/>
      <c r="J671" s="194"/>
      <c r="K671" s="194"/>
      <c r="L671" s="194"/>
      <c r="M671" s="194"/>
      <c r="N671" s="194"/>
      <c r="O671" s="194"/>
    </row>
    <row r="672" spans="3:15" ht="14.45" customHeight="1">
      <c r="C672" s="194"/>
      <c r="D672" s="194"/>
      <c r="E672" s="194"/>
      <c r="F672" s="194"/>
      <c r="G672" s="194"/>
      <c r="H672" s="194"/>
      <c r="I672" s="194"/>
      <c r="J672" s="194"/>
      <c r="K672" s="194"/>
      <c r="L672" s="194"/>
      <c r="M672" s="194"/>
      <c r="N672" s="194"/>
      <c r="O672" s="194"/>
    </row>
    <row r="673" spans="3:15" ht="14.45" customHeight="1">
      <c r="C673" s="194"/>
      <c r="D673" s="194"/>
      <c r="E673" s="194"/>
      <c r="F673" s="194"/>
      <c r="G673" s="194"/>
      <c r="H673" s="194"/>
      <c r="I673" s="194"/>
      <c r="J673" s="194"/>
      <c r="K673" s="194"/>
      <c r="L673" s="194"/>
      <c r="M673" s="194"/>
      <c r="N673" s="194"/>
      <c r="O673" s="194"/>
    </row>
    <row r="674" spans="3:15" ht="14.45" customHeight="1">
      <c r="C674" s="194"/>
      <c r="D674" s="194"/>
      <c r="E674" s="194"/>
      <c r="F674" s="194"/>
      <c r="G674" s="194"/>
      <c r="H674" s="194"/>
      <c r="I674" s="194"/>
      <c r="J674" s="194"/>
      <c r="K674" s="194"/>
      <c r="L674" s="194"/>
      <c r="M674" s="194"/>
      <c r="N674" s="194"/>
      <c r="O674" s="194"/>
    </row>
    <row r="675" spans="3:15" ht="14.45" customHeight="1">
      <c r="C675" s="194"/>
      <c r="D675" s="194"/>
      <c r="E675" s="194"/>
      <c r="F675" s="194"/>
      <c r="G675" s="194"/>
      <c r="H675" s="194"/>
      <c r="I675" s="194"/>
      <c r="J675" s="194"/>
      <c r="K675" s="194"/>
      <c r="L675" s="194"/>
      <c r="M675" s="194"/>
      <c r="N675" s="194"/>
      <c r="O675" s="194"/>
    </row>
    <row r="676" spans="3:15" ht="14.45" customHeight="1">
      <c r="C676" s="194"/>
      <c r="D676" s="194"/>
      <c r="E676" s="194"/>
      <c r="F676" s="194"/>
      <c r="G676" s="194"/>
      <c r="H676" s="194"/>
      <c r="I676" s="194"/>
      <c r="J676" s="194"/>
      <c r="K676" s="194"/>
      <c r="L676" s="194"/>
      <c r="M676" s="194"/>
      <c r="N676" s="194"/>
      <c r="O676" s="194"/>
    </row>
    <row r="677" spans="3:15" ht="14.45" customHeight="1">
      <c r="C677" s="194"/>
      <c r="D677" s="194"/>
      <c r="E677" s="194"/>
      <c r="F677" s="194"/>
      <c r="G677" s="194"/>
      <c r="H677" s="194"/>
      <c r="I677" s="194"/>
      <c r="J677" s="194"/>
      <c r="K677" s="194"/>
      <c r="L677" s="194"/>
      <c r="M677" s="194"/>
      <c r="N677" s="194"/>
      <c r="O677" s="194"/>
    </row>
    <row r="678" spans="3:15" ht="14.45" customHeight="1">
      <c r="C678" s="194"/>
      <c r="D678" s="194"/>
      <c r="E678" s="194"/>
      <c r="F678" s="194"/>
      <c r="G678" s="194"/>
      <c r="H678" s="194"/>
      <c r="I678" s="194"/>
      <c r="J678" s="194"/>
      <c r="K678" s="194"/>
      <c r="L678" s="194"/>
      <c r="M678" s="194"/>
      <c r="N678" s="194"/>
      <c r="O678" s="194"/>
    </row>
    <row r="679" spans="3:15" ht="14.45" customHeight="1">
      <c r="C679" s="194"/>
      <c r="D679" s="194"/>
      <c r="E679" s="194"/>
      <c r="F679" s="194"/>
      <c r="G679" s="194"/>
      <c r="H679" s="194"/>
      <c r="I679" s="194"/>
      <c r="J679" s="194"/>
      <c r="K679" s="194"/>
      <c r="L679" s="194"/>
      <c r="M679" s="194"/>
      <c r="N679" s="194"/>
      <c r="O679" s="194"/>
    </row>
    <row r="680" spans="3:15" ht="14.45" customHeight="1">
      <c r="C680" s="194"/>
      <c r="D680" s="194"/>
      <c r="E680" s="194"/>
      <c r="F680" s="194"/>
      <c r="G680" s="194"/>
      <c r="H680" s="194"/>
      <c r="I680" s="194"/>
      <c r="J680" s="194"/>
      <c r="K680" s="194"/>
      <c r="L680" s="194"/>
      <c r="M680" s="194"/>
      <c r="N680" s="194"/>
      <c r="O680" s="194"/>
    </row>
    <row r="681" spans="3:15" ht="14.45" customHeight="1">
      <c r="C681" s="194"/>
      <c r="D681" s="194"/>
      <c r="E681" s="194"/>
      <c r="F681" s="194"/>
      <c r="G681" s="194"/>
      <c r="H681" s="194"/>
      <c r="I681" s="194"/>
      <c r="J681" s="194"/>
      <c r="K681" s="194"/>
      <c r="L681" s="194"/>
      <c r="M681" s="194"/>
      <c r="N681" s="194"/>
      <c r="O681" s="194"/>
    </row>
    <row r="682" spans="3:15" ht="14.45" customHeight="1">
      <c r="C682" s="194"/>
      <c r="D682" s="194"/>
      <c r="E682" s="194"/>
      <c r="F682" s="194"/>
      <c r="G682" s="194"/>
      <c r="H682" s="194"/>
      <c r="I682" s="194"/>
      <c r="J682" s="194"/>
      <c r="K682" s="194"/>
      <c r="L682" s="194"/>
      <c r="M682" s="194"/>
      <c r="N682" s="194"/>
      <c r="O682" s="194"/>
    </row>
    <row r="683" spans="3:15" ht="29.45" customHeight="1">
      <c r="C683" s="194"/>
      <c r="D683" s="194"/>
      <c r="E683" s="194"/>
      <c r="F683" s="194"/>
      <c r="G683" s="194"/>
      <c r="H683" s="194"/>
      <c r="I683" s="194"/>
      <c r="J683" s="194"/>
      <c r="K683" s="194"/>
      <c r="L683" s="194"/>
      <c r="M683" s="194"/>
      <c r="N683" s="194"/>
      <c r="O683" s="194"/>
    </row>
    <row r="684" spans="3:15" ht="26.45" customHeight="1">
      <c r="C684" s="194"/>
      <c r="D684" s="194"/>
      <c r="E684" s="194"/>
      <c r="F684" s="194"/>
      <c r="G684" s="194"/>
      <c r="H684" s="194"/>
      <c r="I684" s="194"/>
      <c r="J684" s="194"/>
      <c r="K684" s="194"/>
      <c r="L684" s="194"/>
      <c r="M684" s="194"/>
      <c r="N684" s="194"/>
      <c r="O684" s="194"/>
    </row>
    <row r="685" spans="3:15" ht="14.45" customHeight="1">
      <c r="C685" s="194"/>
      <c r="D685" s="194"/>
      <c r="E685" s="194"/>
      <c r="F685" s="194"/>
      <c r="G685" s="194"/>
      <c r="H685" s="194"/>
      <c r="I685" s="194"/>
      <c r="J685" s="194"/>
      <c r="K685" s="194"/>
      <c r="L685" s="194"/>
      <c r="M685" s="194"/>
      <c r="N685" s="194"/>
      <c r="O685" s="194"/>
    </row>
    <row r="686" spans="3:15" ht="18.95" customHeight="1">
      <c r="C686" s="194"/>
      <c r="D686" s="194"/>
      <c r="E686" s="194"/>
      <c r="F686" s="194"/>
      <c r="G686" s="194"/>
      <c r="H686" s="194"/>
      <c r="I686" s="194"/>
      <c r="J686" s="194"/>
      <c r="K686" s="194"/>
      <c r="L686" s="194"/>
      <c r="M686" s="194"/>
      <c r="N686" s="194"/>
      <c r="O686" s="194"/>
    </row>
    <row r="687" spans="3:15" ht="14.45" customHeight="1">
      <c r="C687" s="194"/>
      <c r="D687" s="194"/>
      <c r="E687" s="194"/>
      <c r="F687" s="194"/>
      <c r="G687" s="194"/>
      <c r="H687" s="194"/>
      <c r="I687" s="194"/>
      <c r="J687" s="194"/>
      <c r="K687" s="194"/>
      <c r="L687" s="194"/>
      <c r="M687" s="194"/>
      <c r="N687" s="194"/>
      <c r="O687" s="194"/>
    </row>
    <row r="688" spans="3:15" ht="14.45" customHeight="1">
      <c r="C688" s="194"/>
      <c r="D688" s="194"/>
      <c r="E688" s="194"/>
      <c r="F688" s="194"/>
      <c r="G688" s="194"/>
      <c r="H688" s="194"/>
      <c r="I688" s="194"/>
      <c r="J688" s="194"/>
      <c r="K688" s="194"/>
      <c r="L688" s="194"/>
      <c r="M688" s="194"/>
      <c r="N688" s="194"/>
      <c r="O688" s="194"/>
    </row>
    <row r="689" spans="3:15" ht="12.6" customHeight="1">
      <c r="C689" s="194"/>
      <c r="D689" s="194"/>
      <c r="E689" s="194"/>
      <c r="F689" s="194"/>
      <c r="G689" s="194"/>
      <c r="H689" s="194"/>
      <c r="I689" s="194"/>
      <c r="J689" s="194"/>
      <c r="K689" s="194"/>
      <c r="L689" s="194"/>
      <c r="M689" s="194"/>
      <c r="N689" s="194"/>
      <c r="O689" s="194"/>
    </row>
    <row r="690" spans="3:15" ht="14.45" customHeight="1">
      <c r="C690" s="194"/>
      <c r="D690" s="194"/>
      <c r="E690" s="194"/>
      <c r="F690" s="194"/>
      <c r="G690" s="194"/>
      <c r="H690" s="194"/>
      <c r="I690" s="194"/>
      <c r="J690" s="194"/>
      <c r="K690" s="194"/>
      <c r="L690" s="194"/>
      <c r="M690" s="194"/>
      <c r="N690" s="194"/>
      <c r="O690" s="194"/>
    </row>
    <row r="691" spans="3:15" ht="14.45" customHeight="1">
      <c r="C691" s="194"/>
      <c r="D691" s="194"/>
      <c r="E691" s="194"/>
      <c r="F691" s="194"/>
      <c r="G691" s="194"/>
      <c r="H691" s="194"/>
      <c r="I691" s="194"/>
      <c r="J691" s="194"/>
      <c r="K691" s="194"/>
      <c r="L691" s="194"/>
      <c r="M691" s="194"/>
      <c r="N691" s="194"/>
      <c r="O691" s="194"/>
    </row>
    <row r="693" spans="3:15" ht="14.45" customHeight="1"/>
    <row r="696" spans="3:15" ht="87.95" customHeight="1"/>
    <row r="701" spans="3:15" ht="84.6" customHeight="1"/>
    <row r="702" spans="3:15" ht="18.600000000000001" customHeight="1"/>
    <row r="703" spans="3:15" ht="18.95" customHeight="1"/>
    <row r="704" spans="3:15" ht="18.600000000000001" customHeight="1"/>
    <row r="705" ht="18.600000000000001" customHeight="1"/>
    <row r="706" ht="18.600000000000001" customHeight="1"/>
    <row r="708" ht="18.600000000000001" customHeight="1"/>
    <row r="709" ht="18.600000000000001" customHeight="1"/>
    <row r="711" ht="18.600000000000001" customHeight="1"/>
    <row r="712" ht="18.600000000000001" customHeight="1"/>
    <row r="713" ht="21" customHeight="1"/>
    <row r="714" ht="15.95" customHeight="1"/>
    <row r="715" ht="18.600000000000001" customHeight="1"/>
    <row r="717" ht="18.600000000000001" customHeight="1"/>
    <row r="721" ht="15.95" customHeight="1"/>
    <row r="722" ht="18.600000000000001" customHeight="1"/>
    <row r="724" ht="18.600000000000001" customHeight="1"/>
    <row r="725" ht="18.600000000000001" customHeight="1"/>
    <row r="726" ht="18.600000000000001" customHeight="1"/>
    <row r="727" ht="18.600000000000001" customHeight="1"/>
    <row r="728" ht="14.45" customHeight="1"/>
    <row r="732" ht="14.45" customHeight="1"/>
    <row r="733" ht="14.45" customHeight="1"/>
    <row r="734" ht="14.45" customHeight="1"/>
  </sheetData>
  <mergeCells count="10">
    <mergeCell ref="N60:Q60"/>
    <mergeCell ref="C30:G30"/>
    <mergeCell ref="C31:G31"/>
    <mergeCell ref="C7:G7"/>
    <mergeCell ref="C11:F11"/>
    <mergeCell ref="C8:G8"/>
    <mergeCell ref="C9:G9"/>
    <mergeCell ref="C19:F19"/>
    <mergeCell ref="C28:F28"/>
    <mergeCell ref="C29:G29"/>
  </mergeCells>
  <hyperlinks>
    <hyperlink ref="A4" location="'ÍNDICE REMISSIVO'!A1" display="Índice" xr:uid="{5CDEBA3D-B580-4968-BA39-9C3EFF6042E3}"/>
    <hyperlink ref="F1" location="ÍNDICE!A1" display="Índice" xr:uid="{A74D6940-857D-4A25-AAA5-A30061445FAC}"/>
    <hyperlink ref="G1" location="'TEMAS MATERIAIS'!A1" display="Temas materiais" xr:uid="{9FA09874-5CE1-4198-8A52-57965F7F483D}"/>
    <hyperlink ref="H1" location="AMBIENTAL!A1" display="Ambiental" xr:uid="{FA100E87-DC87-4B4F-8121-2CD46341F2F3}"/>
    <hyperlink ref="I1" location="ECONÔMICO!A1" display="Econômico " xr:uid="{55C0F4D5-AA21-4E50-B222-AEE8A788732C}"/>
    <hyperlink ref="J1" location="GOVERNANÇA!A1" display="Governança " xr:uid="{6F98DF12-1838-4F5A-9305-9370CE7533AB}"/>
    <hyperlink ref="L1" location="GRI!A1" display="GRI" xr:uid="{72A9156A-DDE0-4D59-BDE2-81CAE072FD2A}"/>
    <hyperlink ref="M1" location="SASB!A1" display="SASB" xr:uid="{47C826AA-5667-4F97-BCF0-083CB46DF7A0}"/>
    <hyperlink ref="K1" location="SOCIAL!A1" display="Social " xr:uid="{E3D4B2C8-3C6C-4007-95AF-780CDBD4065C}"/>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36AC61-3AF0-4DC7-9D35-245A9EC3BF16}">
  <sheetPr>
    <tabColor rgb="FF0070C0"/>
  </sheetPr>
  <dimension ref="A1:X731"/>
  <sheetViews>
    <sheetView showGridLines="0" topLeftCell="A4" zoomScale="90" zoomScaleNormal="90" workbookViewId="0">
      <selection activeCell="K16" sqref="K16"/>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 min="15" max="15" width="47.140625"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1534</v>
      </c>
      <c r="S3" s="21"/>
    </row>
    <row r="4" spans="1:19" ht="21">
      <c r="A4" s="5" t="s">
        <v>0</v>
      </c>
      <c r="B4" s="6">
        <v>3</v>
      </c>
      <c r="C4" s="4"/>
    </row>
    <row r="5" spans="1:19" ht="41.45" customHeight="1">
      <c r="A5" s="5"/>
      <c r="B5" s="6"/>
      <c r="C5" s="580" t="s">
        <v>1535</v>
      </c>
      <c r="D5" s="580"/>
      <c r="E5" s="580"/>
      <c r="F5" s="580"/>
      <c r="G5" s="580"/>
      <c r="H5" s="580"/>
      <c r="I5" s="580"/>
      <c r="J5" s="580"/>
      <c r="K5" s="580"/>
      <c r="L5" s="580"/>
      <c r="M5" s="580"/>
    </row>
    <row r="6" spans="1:19" ht="18.600000000000001">
      <c r="A6" s="5"/>
      <c r="B6" s="6"/>
      <c r="C6" s="135"/>
    </row>
    <row r="7" spans="1:19" ht="21.6" thickBot="1">
      <c r="C7" s="549" t="s">
        <v>1536</v>
      </c>
      <c r="D7" s="549"/>
      <c r="E7" s="549"/>
      <c r="F7" s="549"/>
      <c r="G7" s="549"/>
      <c r="H7" s="81"/>
      <c r="I7" s="81">
        <v>2022</v>
      </c>
      <c r="J7" s="81">
        <v>2023</v>
      </c>
      <c r="K7" s="81">
        <v>2024</v>
      </c>
      <c r="L7" s="81"/>
      <c r="M7" s="81"/>
    </row>
    <row r="8" spans="1:19" ht="18.600000000000001" customHeight="1">
      <c r="C8" s="575" t="s">
        <v>1537</v>
      </c>
      <c r="D8" s="575"/>
      <c r="E8" s="575"/>
      <c r="F8" s="575"/>
      <c r="G8" s="177"/>
      <c r="H8" s="177"/>
      <c r="I8" s="166">
        <v>68914947.95360969</v>
      </c>
      <c r="J8" s="166">
        <v>69016597.961693197</v>
      </c>
      <c r="K8" s="166">
        <v>67876250.839958504</v>
      </c>
      <c r="L8" s="177"/>
      <c r="M8" s="177"/>
      <c r="N8" s="194"/>
      <c r="O8" s="7" t="s">
        <v>1538</v>
      </c>
    </row>
    <row r="9" spans="1:19" ht="18.600000000000001" customHeight="1">
      <c r="C9" s="90" t="s">
        <v>1539</v>
      </c>
      <c r="D9" s="277"/>
      <c r="E9" s="277"/>
      <c r="F9" s="277"/>
      <c r="G9" s="194"/>
      <c r="H9" s="281"/>
      <c r="I9" s="138">
        <v>19039793.8616932</v>
      </c>
      <c r="J9" s="138">
        <v>19039793.8616932</v>
      </c>
      <c r="K9" s="138">
        <v>19781889.607618619</v>
      </c>
      <c r="L9" s="283"/>
      <c r="M9" s="194"/>
      <c r="N9" s="194"/>
      <c r="O9" s="194"/>
    </row>
    <row r="10" spans="1:19" ht="18.600000000000001" customHeight="1">
      <c r="C10" s="90" t="s">
        <v>1540</v>
      </c>
      <c r="D10" s="278"/>
      <c r="E10" s="194"/>
      <c r="F10" s="194"/>
      <c r="G10" s="194"/>
      <c r="H10" s="281"/>
      <c r="I10" s="138">
        <v>3552337.1</v>
      </c>
      <c r="J10" s="138">
        <v>3552337.1</v>
      </c>
      <c r="K10" s="138">
        <v>3330628.1236477778</v>
      </c>
      <c r="L10" s="283"/>
      <c r="M10" s="194"/>
      <c r="N10" s="194"/>
      <c r="O10" s="194"/>
    </row>
    <row r="11" spans="1:19" ht="18.600000000000001" customHeight="1">
      <c r="C11" s="90" t="s">
        <v>955</v>
      </c>
      <c r="D11" s="278"/>
      <c r="E11" s="194"/>
      <c r="F11" s="194"/>
      <c r="G11" s="194"/>
      <c r="H11" s="281"/>
      <c r="I11" s="138">
        <v>0</v>
      </c>
      <c r="J11" s="138">
        <v>0</v>
      </c>
      <c r="K11" s="138">
        <v>0</v>
      </c>
      <c r="L11" s="283"/>
      <c r="M11" s="194"/>
      <c r="N11" s="194"/>
      <c r="O11" s="194"/>
    </row>
    <row r="12" spans="1:19" ht="18.600000000000001" customHeight="1">
      <c r="C12" s="90" t="s">
        <v>956</v>
      </c>
      <c r="D12" s="194"/>
      <c r="E12" s="194"/>
      <c r="F12" s="194"/>
      <c r="G12" s="194"/>
      <c r="H12" s="281"/>
      <c r="I12" s="138">
        <v>0</v>
      </c>
      <c r="J12" s="138">
        <v>0</v>
      </c>
      <c r="K12" s="138">
        <v>0</v>
      </c>
      <c r="L12" s="283"/>
      <c r="M12" s="194"/>
      <c r="N12" s="194"/>
      <c r="O12" s="194"/>
    </row>
    <row r="13" spans="1:19" ht="18.600000000000001" customHeight="1">
      <c r="C13" s="90" t="s">
        <v>1541</v>
      </c>
      <c r="D13" s="194"/>
      <c r="E13" s="194"/>
      <c r="F13" s="194"/>
      <c r="G13" s="194"/>
      <c r="H13" s="281"/>
      <c r="I13" s="138">
        <v>46322816.991916493</v>
      </c>
      <c r="J13" s="138">
        <v>46424467</v>
      </c>
      <c r="K13" s="138">
        <v>44763733.10869211</v>
      </c>
      <c r="L13" s="283"/>
      <c r="M13" s="194"/>
      <c r="N13" s="194"/>
      <c r="O13" s="194"/>
    </row>
    <row r="14" spans="1:19" ht="18.600000000000001" customHeight="1">
      <c r="C14" s="280"/>
      <c r="D14" s="194"/>
      <c r="E14" s="194"/>
      <c r="F14" s="194"/>
      <c r="G14" s="194"/>
      <c r="H14" s="194"/>
      <c r="I14" s="194"/>
      <c r="J14" s="273"/>
      <c r="K14" s="273"/>
      <c r="L14" s="273"/>
      <c r="M14" s="194"/>
      <c r="N14" s="194"/>
      <c r="O14" s="194"/>
    </row>
    <row r="15" spans="1:19" ht="18.600000000000001" customHeight="1">
      <c r="C15" s="575" t="s">
        <v>1542</v>
      </c>
      <c r="D15" s="575"/>
      <c r="E15" s="575"/>
      <c r="F15" s="575"/>
      <c r="G15" s="177"/>
      <c r="H15" s="177"/>
      <c r="I15" s="166">
        <v>8216035.1499999994</v>
      </c>
      <c r="J15" s="166">
        <v>8114385</v>
      </c>
      <c r="K15" s="166">
        <v>8699987.1500000004</v>
      </c>
      <c r="L15" s="177"/>
      <c r="M15" s="177"/>
      <c r="N15" s="194"/>
      <c r="O15" s="194"/>
    </row>
    <row r="16" spans="1:19" ht="47.45" customHeight="1">
      <c r="C16" s="643" t="s">
        <v>961</v>
      </c>
      <c r="D16" s="643"/>
      <c r="E16" s="643"/>
      <c r="F16" s="643"/>
      <c r="G16" s="643"/>
      <c r="H16" s="281"/>
      <c r="I16" s="88">
        <v>40152259.064505011</v>
      </c>
      <c r="J16" s="88">
        <v>40152259.064505011</v>
      </c>
      <c r="K16" s="88">
        <v>41734722.356692493</v>
      </c>
      <c r="L16" s="283"/>
      <c r="M16" s="194"/>
      <c r="N16" s="194"/>
      <c r="O16" s="194"/>
    </row>
    <row r="17" spans="3:15" ht="18.600000000000001" customHeight="1">
      <c r="C17" s="90" t="s">
        <v>1543</v>
      </c>
      <c r="D17" s="278"/>
      <c r="E17" s="194"/>
      <c r="F17" s="194"/>
      <c r="G17" s="194"/>
      <c r="H17" s="281"/>
      <c r="I17" s="240">
        <v>0.58263497625411587</v>
      </c>
      <c r="J17" s="240">
        <v>0.52057237505411647</v>
      </c>
      <c r="K17" s="240">
        <v>0.54500878408475995</v>
      </c>
      <c r="L17" s="283"/>
      <c r="M17" s="194"/>
      <c r="N17" s="194"/>
      <c r="O17" s="194"/>
    </row>
    <row r="18" spans="3:15" ht="18.600000000000001" customHeight="1">
      <c r="C18" s="90"/>
      <c r="D18" s="278"/>
      <c r="E18" s="194"/>
      <c r="F18" s="194"/>
      <c r="G18" s="194"/>
      <c r="H18" s="281"/>
      <c r="L18" s="283"/>
      <c r="M18" s="194"/>
      <c r="N18" s="194"/>
      <c r="O18" s="194"/>
    </row>
    <row r="19" spans="3:15" ht="18.600000000000001" customHeight="1" thickBot="1">
      <c r="C19" s="549" t="s">
        <v>1544</v>
      </c>
      <c r="D19" s="549"/>
      <c r="E19" s="549"/>
      <c r="F19" s="549"/>
      <c r="G19" s="549"/>
      <c r="H19" s="81"/>
      <c r="I19" s="81">
        <v>2022</v>
      </c>
      <c r="J19" s="81">
        <v>2023</v>
      </c>
      <c r="K19" s="81">
        <v>2024</v>
      </c>
      <c r="L19" s="81"/>
      <c r="M19" s="81"/>
      <c r="N19" s="194"/>
      <c r="O19" s="194"/>
    </row>
    <row r="20" spans="3:15" ht="18.600000000000001" customHeight="1">
      <c r="C20" s="575" t="s">
        <v>1545</v>
      </c>
      <c r="D20" s="575"/>
      <c r="E20" s="575"/>
      <c r="F20" s="575"/>
      <c r="G20" s="177"/>
      <c r="H20" s="177"/>
      <c r="I20" s="166">
        <v>71215779.000000015</v>
      </c>
      <c r="J20" s="166">
        <v>69526440.186790913</v>
      </c>
      <c r="K20" s="166">
        <v>68502422.562413067</v>
      </c>
      <c r="L20" s="177"/>
      <c r="M20" s="177"/>
      <c r="N20" s="194"/>
      <c r="O20" s="194"/>
    </row>
    <row r="21" spans="3:15" ht="18.600000000000001" customHeight="1">
      <c r="C21" s="90" t="s">
        <v>1539</v>
      </c>
      <c r="D21" s="277"/>
      <c r="E21" s="277"/>
      <c r="F21" s="277"/>
      <c r="G21" s="194"/>
      <c r="H21" s="281"/>
      <c r="I21" s="138">
        <v>17419749</v>
      </c>
      <c r="J21" s="138">
        <v>17669056.501697801</v>
      </c>
      <c r="K21" s="138">
        <v>17759007.73132249</v>
      </c>
      <c r="L21" s="283"/>
      <c r="M21" s="194"/>
      <c r="N21" s="194"/>
      <c r="O21" s="194"/>
    </row>
    <row r="22" spans="3:15" ht="18.600000000000001" customHeight="1">
      <c r="C22" s="90" t="s">
        <v>1540</v>
      </c>
      <c r="D22" s="278"/>
      <c r="E22" s="194"/>
      <c r="F22" s="194"/>
      <c r="G22" s="194"/>
      <c r="H22" s="281"/>
      <c r="I22" s="138">
        <v>3069829</v>
      </c>
      <c r="J22" s="138">
        <v>3552337.5067458153</v>
      </c>
      <c r="K22" s="138">
        <v>3330627.6755155004</v>
      </c>
      <c r="L22" s="283"/>
      <c r="M22" s="194"/>
      <c r="N22" s="194"/>
      <c r="O22" s="194"/>
    </row>
    <row r="23" spans="3:15" ht="18.600000000000001" customHeight="1">
      <c r="C23" s="90" t="s">
        <v>955</v>
      </c>
      <c r="D23" s="278"/>
      <c r="E23" s="194"/>
      <c r="F23" s="194"/>
      <c r="G23" s="194"/>
      <c r="H23" s="281"/>
      <c r="I23" s="138">
        <v>0</v>
      </c>
      <c r="J23" s="138">
        <v>0</v>
      </c>
      <c r="K23" s="138">
        <v>0</v>
      </c>
      <c r="L23" s="283"/>
      <c r="M23" s="194"/>
      <c r="N23" s="194"/>
      <c r="O23" s="194"/>
    </row>
    <row r="24" spans="3:15" ht="18.600000000000001" customHeight="1">
      <c r="C24" s="90" t="s">
        <v>956</v>
      </c>
      <c r="D24" s="194"/>
      <c r="E24" s="194"/>
      <c r="F24" s="194"/>
      <c r="G24" s="194"/>
      <c r="H24" s="281"/>
      <c r="I24" s="138">
        <v>0</v>
      </c>
      <c r="J24" s="138">
        <v>0</v>
      </c>
      <c r="K24" s="138">
        <v>0</v>
      </c>
      <c r="L24" s="283"/>
      <c r="M24" s="194"/>
      <c r="N24" s="194"/>
      <c r="O24" s="194"/>
    </row>
    <row r="25" spans="3:15" ht="18.600000000000001" customHeight="1">
      <c r="C25" s="90" t="s">
        <v>1541</v>
      </c>
      <c r="D25" s="194"/>
      <c r="E25" s="194"/>
      <c r="F25" s="194"/>
      <c r="G25" s="194"/>
      <c r="H25" s="281"/>
      <c r="I25" s="138">
        <v>50726201</v>
      </c>
      <c r="J25" s="138">
        <v>48305046.178347304</v>
      </c>
      <c r="K25" s="138">
        <v>47412787.155575074</v>
      </c>
      <c r="L25" s="283"/>
      <c r="M25" s="194"/>
      <c r="N25" s="194"/>
      <c r="O25" s="194"/>
    </row>
    <row r="26" spans="3:15" ht="42.95" customHeight="1">
      <c r="N26" s="194"/>
      <c r="O26" s="194"/>
    </row>
    <row r="27" spans="3:15" ht="21">
      <c r="C27" s="580" t="s">
        <v>1546</v>
      </c>
      <c r="D27" s="580"/>
      <c r="E27" s="580"/>
      <c r="F27" s="580"/>
      <c r="G27" s="580"/>
      <c r="H27" s="580"/>
      <c r="I27" s="580"/>
      <c r="J27" s="580"/>
      <c r="K27" s="580"/>
      <c r="L27" s="580"/>
      <c r="M27" s="580"/>
      <c r="N27" s="194"/>
      <c r="O27" s="194"/>
    </row>
    <row r="28" spans="3:15" ht="18.600000000000001">
      <c r="C28" s="164" t="s">
        <v>1547</v>
      </c>
      <c r="N28" s="194"/>
      <c r="O28" s="194"/>
    </row>
    <row r="29" spans="3:15" ht="18.600000000000001" customHeight="1">
      <c r="N29" s="194"/>
      <c r="O29" s="194"/>
    </row>
    <row r="30" spans="3:15" ht="18.600000000000001" customHeight="1">
      <c r="C30" s="580" t="s">
        <v>1548</v>
      </c>
      <c r="D30" s="580"/>
      <c r="E30" s="580"/>
      <c r="F30" s="580"/>
      <c r="G30" s="580"/>
      <c r="H30" s="580"/>
      <c r="I30" s="580"/>
      <c r="J30" s="580"/>
      <c r="K30" s="580"/>
      <c r="L30" s="580"/>
      <c r="M30" s="580"/>
      <c r="N30" s="194"/>
      <c r="O30" s="194"/>
    </row>
    <row r="31" spans="3:15" ht="110.1" customHeight="1">
      <c r="C31" s="553" t="s">
        <v>1549</v>
      </c>
      <c r="D31" s="553"/>
      <c r="E31" s="553"/>
      <c r="F31" s="553"/>
      <c r="G31" s="553"/>
      <c r="H31" s="553"/>
      <c r="I31" s="553"/>
      <c r="J31" s="553"/>
      <c r="K31" s="553"/>
      <c r="L31" s="553"/>
      <c r="M31" s="553"/>
      <c r="N31" s="194"/>
      <c r="O31" s="194"/>
    </row>
    <row r="32" spans="3:15" ht="177.6" customHeight="1">
      <c r="C32" s="553"/>
      <c r="D32" s="553"/>
      <c r="E32" s="553"/>
      <c r="F32" s="553"/>
      <c r="G32" s="553"/>
      <c r="H32" s="553"/>
      <c r="I32" s="553"/>
      <c r="J32" s="553"/>
      <c r="K32" s="553"/>
      <c r="L32" s="553"/>
      <c r="M32" s="553"/>
      <c r="N32" s="194"/>
      <c r="O32" s="194"/>
    </row>
    <row r="33" spans="3:15" ht="153.6" customHeight="1">
      <c r="C33" s="553"/>
      <c r="D33" s="553"/>
      <c r="E33" s="553"/>
      <c r="F33" s="553"/>
      <c r="G33" s="553"/>
      <c r="H33" s="553"/>
      <c r="I33" s="553"/>
      <c r="J33" s="553"/>
      <c r="K33" s="553"/>
      <c r="L33" s="553"/>
      <c r="M33" s="553"/>
      <c r="N33" s="194"/>
      <c r="O33" s="194"/>
    </row>
    <row r="34" spans="3:15" ht="90" customHeight="1">
      <c r="C34" s="553"/>
      <c r="D34" s="553"/>
      <c r="E34" s="553"/>
      <c r="F34" s="553"/>
      <c r="G34" s="553"/>
      <c r="H34" s="553"/>
      <c r="I34" s="553"/>
      <c r="J34" s="553"/>
      <c r="K34" s="553"/>
      <c r="L34" s="553"/>
      <c r="M34" s="553"/>
      <c r="N34" s="194"/>
      <c r="O34" s="194"/>
    </row>
    <row r="35" spans="3:15" ht="237.6" customHeight="1">
      <c r="C35" s="553"/>
      <c r="D35" s="553"/>
      <c r="E35" s="553"/>
      <c r="F35" s="553"/>
      <c r="G35" s="553"/>
      <c r="H35" s="553"/>
      <c r="I35" s="553"/>
      <c r="J35" s="553"/>
      <c r="K35" s="553"/>
      <c r="L35" s="553"/>
      <c r="M35" s="553"/>
      <c r="N35" s="194"/>
      <c r="O35" s="194"/>
    </row>
    <row r="36" spans="3:15" ht="18.600000000000001" customHeight="1">
      <c r="N36" s="194"/>
      <c r="O36" s="194"/>
    </row>
    <row r="37" spans="3:15" ht="18.600000000000001" customHeight="1">
      <c r="N37" s="194"/>
      <c r="O37" s="194"/>
    </row>
    <row r="38" spans="3:15" ht="18.600000000000001" customHeight="1">
      <c r="N38" s="194"/>
      <c r="O38" s="194"/>
    </row>
    <row r="39" spans="3:15" ht="18.600000000000001" customHeight="1">
      <c r="N39" s="194"/>
      <c r="O39" s="194"/>
    </row>
    <row r="40" spans="3:15" ht="18.600000000000001" customHeight="1">
      <c r="N40" s="194"/>
      <c r="O40" s="194"/>
    </row>
    <row r="41" spans="3:15" ht="18.600000000000001" customHeight="1">
      <c r="N41" s="194"/>
      <c r="O41" s="194"/>
    </row>
    <row r="42" spans="3:15" ht="18.600000000000001" customHeight="1">
      <c r="N42" s="194"/>
      <c r="O42" s="194"/>
    </row>
    <row r="43" spans="3:15" ht="18.600000000000001" customHeight="1">
      <c r="N43" s="194"/>
      <c r="O43" s="194"/>
    </row>
    <row r="44" spans="3:15" ht="18.600000000000001" customHeight="1">
      <c r="N44" s="194"/>
      <c r="O44" s="194"/>
    </row>
    <row r="45" spans="3:15" ht="18.600000000000001" customHeight="1">
      <c r="N45" s="194"/>
      <c r="O45" s="194"/>
    </row>
    <row r="46" spans="3:15" ht="18.600000000000001" customHeight="1">
      <c r="N46" s="194"/>
      <c r="O46" s="194"/>
    </row>
    <row r="47" spans="3:15" ht="18.600000000000001" customHeight="1">
      <c r="N47" s="194"/>
      <c r="O47" s="194"/>
    </row>
    <row r="48" spans="3:15" ht="18.600000000000001" customHeight="1">
      <c r="N48" s="194"/>
      <c r="O48" s="194"/>
    </row>
    <row r="49" spans="14:24" ht="18.600000000000001" customHeight="1">
      <c r="N49" s="194"/>
      <c r="O49" s="194"/>
    </row>
    <row r="50" spans="14:24" ht="18.600000000000001" customHeight="1">
      <c r="N50" s="194"/>
      <c r="O50" s="194"/>
    </row>
    <row r="51" spans="14:24" ht="18.600000000000001" customHeight="1">
      <c r="N51" s="194"/>
      <c r="O51" s="194"/>
    </row>
    <row r="52" spans="14:24" ht="18.600000000000001" customHeight="1">
      <c r="N52" s="194"/>
      <c r="O52" s="194"/>
    </row>
    <row r="53" spans="14:24" ht="18.600000000000001" customHeight="1">
      <c r="N53" s="194"/>
      <c r="O53" s="194"/>
    </row>
    <row r="54" spans="14:24" ht="18.600000000000001" customHeight="1">
      <c r="N54" s="194"/>
      <c r="O54" s="194"/>
    </row>
    <row r="55" spans="14:24" ht="18.600000000000001" customHeight="1">
      <c r="N55" s="194"/>
      <c r="O55" s="194"/>
    </row>
    <row r="56" spans="14:24" ht="18.600000000000001" customHeight="1">
      <c r="N56" s="194"/>
      <c r="O56" s="194"/>
    </row>
    <row r="57" spans="14:24" ht="18.600000000000001" customHeight="1">
      <c r="N57" s="575"/>
      <c r="O57" s="575"/>
      <c r="P57" s="575"/>
      <c r="Q57" s="575"/>
      <c r="R57" s="177"/>
      <c r="S57" s="177"/>
      <c r="T57" s="177"/>
      <c r="U57" s="177"/>
      <c r="V57" s="177"/>
      <c r="W57" s="177"/>
      <c r="X57" s="177"/>
    </row>
    <row r="58" spans="14:24" ht="18.600000000000001" customHeight="1">
      <c r="N58" s="194"/>
      <c r="O58" s="194"/>
    </row>
    <row r="59" spans="14:24" ht="18.600000000000001" customHeight="1">
      <c r="N59" s="194"/>
      <c r="O59" s="194"/>
    </row>
    <row r="60" spans="14:24" ht="18.600000000000001" customHeight="1">
      <c r="N60" s="194"/>
      <c r="O60" s="194"/>
    </row>
    <row r="61" spans="14:24" ht="18.600000000000001" customHeight="1">
      <c r="N61" s="194"/>
      <c r="O61" s="194"/>
    </row>
    <row r="62" spans="14:24" ht="18.600000000000001" customHeight="1">
      <c r="N62" s="194"/>
      <c r="O62" s="194"/>
    </row>
    <row r="63" spans="14:24" ht="18.600000000000001" customHeight="1">
      <c r="N63" s="194"/>
      <c r="O63" s="194"/>
    </row>
    <row r="64" spans="14:24" ht="18.600000000000001" customHeight="1">
      <c r="N64" s="194"/>
      <c r="O64" s="194"/>
    </row>
    <row r="65" spans="14:15" ht="18.600000000000001" customHeight="1">
      <c r="N65" s="194"/>
      <c r="O65" s="194"/>
    </row>
    <row r="66" spans="14:15" ht="18.600000000000001" customHeight="1">
      <c r="N66" s="194"/>
      <c r="O66" s="194"/>
    </row>
    <row r="67" spans="14:15" ht="18.600000000000001" customHeight="1">
      <c r="N67" s="194"/>
      <c r="O67" s="194"/>
    </row>
    <row r="68" spans="14:15" ht="18.600000000000001" customHeight="1">
      <c r="N68" s="194"/>
      <c r="O68" s="194"/>
    </row>
    <row r="69" spans="14:15" ht="18.600000000000001" customHeight="1">
      <c r="N69" s="194"/>
      <c r="O69" s="194"/>
    </row>
    <row r="70" spans="14:15" ht="18.600000000000001" customHeight="1">
      <c r="N70" s="194"/>
      <c r="O70" s="194"/>
    </row>
    <row r="71" spans="14:15" ht="18.600000000000001" customHeight="1">
      <c r="N71" s="194"/>
      <c r="O71" s="194"/>
    </row>
    <row r="72" spans="14:15" ht="18.600000000000001" customHeight="1">
      <c r="N72" s="194"/>
      <c r="O72" s="194"/>
    </row>
    <row r="73" spans="14:15" ht="18.600000000000001" customHeight="1">
      <c r="N73" s="194"/>
      <c r="O73" s="194"/>
    </row>
    <row r="74" spans="14:15" ht="18.600000000000001" customHeight="1">
      <c r="N74" s="194"/>
      <c r="O74" s="194"/>
    </row>
    <row r="75" spans="14:15" ht="18.600000000000001" customHeight="1">
      <c r="N75" s="194"/>
      <c r="O75" s="194"/>
    </row>
    <row r="76" spans="14:15" ht="18.600000000000001" customHeight="1">
      <c r="N76" s="194"/>
      <c r="O76" s="194"/>
    </row>
    <row r="77" spans="14:15" ht="18.600000000000001" customHeight="1">
      <c r="N77" s="194"/>
      <c r="O77" s="194"/>
    </row>
    <row r="78" spans="14:15" ht="18.600000000000001" customHeight="1">
      <c r="N78" s="194"/>
      <c r="O78" s="194"/>
    </row>
    <row r="79" spans="14:15" ht="18.600000000000001" customHeight="1">
      <c r="N79" s="194"/>
      <c r="O79" s="194"/>
    </row>
    <row r="80" spans="14:15" ht="18.600000000000001" customHeight="1">
      <c r="N80" s="194"/>
      <c r="O80" s="194"/>
    </row>
    <row r="81" spans="14:15" ht="18.600000000000001" customHeight="1">
      <c r="N81" s="194"/>
      <c r="O81" s="194"/>
    </row>
    <row r="82" spans="14:15" ht="18.600000000000001" customHeight="1">
      <c r="N82" s="194"/>
      <c r="O82" s="194"/>
    </row>
    <row r="83" spans="14:15" ht="18.600000000000001" customHeight="1">
      <c r="N83" s="194"/>
      <c r="O83" s="194"/>
    </row>
    <row r="84" spans="14:15" ht="18.600000000000001" customHeight="1">
      <c r="N84" s="194"/>
      <c r="O84" s="194"/>
    </row>
    <row r="85" spans="14:15" ht="18.600000000000001" customHeight="1">
      <c r="N85" s="194"/>
      <c r="O85" s="194"/>
    </row>
    <row r="86" spans="14:15" ht="18.600000000000001" customHeight="1">
      <c r="N86" s="194"/>
      <c r="O86" s="194"/>
    </row>
    <row r="87" spans="14:15" ht="18.600000000000001" customHeight="1">
      <c r="N87" s="194"/>
      <c r="O87" s="194"/>
    </row>
    <row r="88" spans="14:15" ht="18.600000000000001" customHeight="1">
      <c r="N88" s="194"/>
      <c r="O88" s="194"/>
    </row>
    <row r="89" spans="14:15" ht="18.600000000000001" customHeight="1">
      <c r="N89" s="194"/>
      <c r="O89" s="194"/>
    </row>
    <row r="90" spans="14:15" ht="18.600000000000001" customHeight="1">
      <c r="N90" s="194"/>
      <c r="O90" s="194"/>
    </row>
    <row r="91" spans="14:15" ht="18.600000000000001" customHeight="1">
      <c r="N91" s="194"/>
      <c r="O91" s="194"/>
    </row>
    <row r="92" spans="14:15" ht="18.600000000000001" customHeight="1">
      <c r="N92" s="194"/>
      <c r="O92" s="194"/>
    </row>
    <row r="93" spans="14:15" ht="18.600000000000001" customHeight="1">
      <c r="N93" s="194"/>
      <c r="O93" s="194"/>
    </row>
    <row r="94" spans="14:15" ht="18.600000000000001" customHeight="1">
      <c r="N94" s="194"/>
      <c r="O94" s="194"/>
    </row>
    <row r="95" spans="14:15" ht="18.600000000000001" customHeight="1">
      <c r="N95" s="194"/>
      <c r="O95" s="194"/>
    </row>
    <row r="96" spans="14:15" ht="18.600000000000001" customHeight="1">
      <c r="N96" s="194"/>
      <c r="O96" s="194"/>
    </row>
    <row r="97" spans="14:15" ht="18.600000000000001" customHeight="1">
      <c r="N97" s="194"/>
      <c r="O97" s="194"/>
    </row>
    <row r="98" spans="14:15" ht="18.600000000000001" customHeight="1">
      <c r="N98" s="194"/>
      <c r="O98" s="194"/>
    </row>
    <row r="99" spans="14:15" ht="18.600000000000001" customHeight="1">
      <c r="N99" s="194"/>
      <c r="O99" s="194"/>
    </row>
    <row r="100" spans="14:15" ht="18.600000000000001" customHeight="1">
      <c r="N100" s="194"/>
      <c r="O100" s="194"/>
    </row>
    <row r="101" spans="14:15" ht="18.600000000000001" customHeight="1">
      <c r="N101" s="194"/>
      <c r="O101" s="194"/>
    </row>
    <row r="102" spans="14:15" ht="18.600000000000001" customHeight="1">
      <c r="N102" s="194"/>
      <c r="O102" s="194"/>
    </row>
    <row r="103" spans="14:15" ht="18.600000000000001" customHeight="1">
      <c r="N103" s="194"/>
      <c r="O103" s="194"/>
    </row>
    <row r="104" spans="14:15" ht="18.600000000000001" customHeight="1">
      <c r="N104" s="194"/>
      <c r="O104" s="194"/>
    </row>
    <row r="105" spans="14:15" ht="18.600000000000001" customHeight="1">
      <c r="N105" s="194"/>
      <c r="O105" s="194"/>
    </row>
    <row r="106" spans="14:15" ht="18.600000000000001" customHeight="1">
      <c r="N106" s="194"/>
      <c r="O106" s="194"/>
    </row>
    <row r="107" spans="14:15" ht="18.600000000000001" customHeight="1">
      <c r="N107" s="194"/>
      <c r="O107" s="194"/>
    </row>
    <row r="108" spans="14:15" ht="18.600000000000001" customHeight="1">
      <c r="N108" s="194"/>
      <c r="O108" s="194"/>
    </row>
    <row r="109" spans="14:15" ht="18.600000000000001" customHeight="1">
      <c r="N109" s="194"/>
      <c r="O109" s="194"/>
    </row>
    <row r="110" spans="14:15" ht="18.600000000000001" customHeight="1">
      <c r="N110" s="194"/>
      <c r="O110" s="194"/>
    </row>
    <row r="111" spans="14:15" ht="18.600000000000001" customHeight="1">
      <c r="N111" s="194"/>
      <c r="O111" s="194"/>
    </row>
    <row r="112" spans="14:15" ht="18.600000000000001" customHeight="1">
      <c r="N112" s="194"/>
      <c r="O112" s="194"/>
    </row>
    <row r="113" spans="14:15" ht="18.600000000000001" customHeight="1">
      <c r="N113" s="194"/>
      <c r="O113" s="194"/>
    </row>
    <row r="114" spans="14:15" ht="18.600000000000001" customHeight="1">
      <c r="N114" s="194"/>
      <c r="O114" s="194"/>
    </row>
    <row r="115" spans="14:15" ht="18.600000000000001" customHeight="1">
      <c r="N115" s="194"/>
      <c r="O115" s="194"/>
    </row>
    <row r="116" spans="14:15" ht="18.600000000000001" customHeight="1">
      <c r="N116" s="194"/>
      <c r="O116" s="194"/>
    </row>
    <row r="117" spans="14:15" ht="18.600000000000001" customHeight="1">
      <c r="N117" s="194"/>
      <c r="O117" s="194"/>
    </row>
    <row r="118" spans="14:15" ht="18.600000000000001" customHeight="1">
      <c r="N118" s="194"/>
      <c r="O118" s="194"/>
    </row>
    <row r="119" spans="14:15" ht="18.600000000000001" customHeight="1">
      <c r="N119" s="194"/>
      <c r="O119" s="194"/>
    </row>
    <row r="120" spans="14:15" ht="18.600000000000001" customHeight="1">
      <c r="N120" s="194"/>
      <c r="O120" s="194"/>
    </row>
    <row r="121" spans="14:15" ht="18.600000000000001" customHeight="1">
      <c r="N121" s="194"/>
      <c r="O121" s="194"/>
    </row>
    <row r="122" spans="14:15" ht="18.600000000000001" customHeight="1">
      <c r="N122" s="194"/>
      <c r="O122" s="194"/>
    </row>
    <row r="123" spans="14:15" ht="18.600000000000001" customHeight="1">
      <c r="N123" s="194"/>
      <c r="O123" s="194"/>
    </row>
    <row r="124" spans="14:15" ht="18.600000000000001" customHeight="1">
      <c r="N124" s="194"/>
      <c r="O124" s="194"/>
    </row>
    <row r="125" spans="14:15" ht="18.600000000000001" customHeight="1">
      <c r="N125" s="194"/>
      <c r="O125" s="194"/>
    </row>
    <row r="126" spans="14:15" ht="18.600000000000001" customHeight="1">
      <c r="N126" s="194"/>
      <c r="O126" s="194"/>
    </row>
    <row r="127" spans="14:15" ht="18.600000000000001" customHeight="1">
      <c r="N127" s="194"/>
      <c r="O127" s="194"/>
    </row>
    <row r="128" spans="14:15" ht="18.600000000000001" customHeight="1">
      <c r="N128" s="194"/>
      <c r="O128" s="194"/>
    </row>
    <row r="129" spans="14:15" ht="18.600000000000001" customHeight="1">
      <c r="N129" s="194"/>
      <c r="O129" s="194"/>
    </row>
    <row r="130" spans="14:15" ht="18.600000000000001" customHeight="1">
      <c r="N130" s="194"/>
      <c r="O130" s="194"/>
    </row>
    <row r="131" spans="14:15" ht="18.600000000000001" customHeight="1">
      <c r="N131" s="194"/>
      <c r="O131" s="194"/>
    </row>
    <row r="132" spans="14:15" ht="18.600000000000001" customHeight="1">
      <c r="N132" s="194"/>
      <c r="O132" s="194"/>
    </row>
    <row r="133" spans="14:15" ht="18.600000000000001" customHeight="1">
      <c r="N133" s="194"/>
      <c r="O133" s="194"/>
    </row>
    <row r="134" spans="14:15" ht="18.600000000000001" customHeight="1">
      <c r="N134" s="194"/>
      <c r="O134" s="194"/>
    </row>
    <row r="135" spans="14:15" ht="18.600000000000001" customHeight="1">
      <c r="N135" s="194"/>
      <c r="O135" s="194"/>
    </row>
    <row r="136" spans="14:15" ht="18.600000000000001" customHeight="1">
      <c r="N136" s="194"/>
      <c r="O136" s="194"/>
    </row>
    <row r="137" spans="14:15" ht="18.600000000000001" customHeight="1">
      <c r="N137" s="194"/>
      <c r="O137" s="194"/>
    </row>
    <row r="138" spans="14:15" ht="18.600000000000001" customHeight="1">
      <c r="N138" s="194"/>
      <c r="O138" s="194"/>
    </row>
    <row r="139" spans="14:15" ht="18.600000000000001" customHeight="1">
      <c r="N139" s="194"/>
      <c r="O139" s="194"/>
    </row>
    <row r="140" spans="14:15" ht="18.600000000000001" customHeight="1">
      <c r="N140" s="194"/>
      <c r="O140" s="194"/>
    </row>
    <row r="141" spans="14:15" ht="18.600000000000001" customHeight="1">
      <c r="N141" s="194"/>
      <c r="O141" s="194"/>
    </row>
    <row r="142" spans="14:15" ht="18.600000000000001" customHeight="1">
      <c r="N142" s="194"/>
      <c r="O142" s="194"/>
    </row>
    <row r="143" spans="14:15" ht="18.600000000000001" customHeight="1">
      <c r="N143" s="194"/>
      <c r="O143" s="194"/>
    </row>
    <row r="144" spans="14:15" ht="18.600000000000001" customHeight="1">
      <c r="N144" s="194"/>
      <c r="O144" s="194"/>
    </row>
    <row r="145" spans="14:15" ht="18.600000000000001" customHeight="1">
      <c r="N145" s="194"/>
      <c r="O145" s="194"/>
    </row>
    <row r="146" spans="14:15" ht="18.600000000000001" customHeight="1">
      <c r="N146" s="194"/>
      <c r="O146" s="194"/>
    </row>
    <row r="147" spans="14:15" ht="18.600000000000001" customHeight="1">
      <c r="N147" s="194"/>
      <c r="O147" s="194"/>
    </row>
    <row r="148" spans="14:15" ht="18.600000000000001" customHeight="1">
      <c r="N148" s="194"/>
      <c r="O148" s="194"/>
    </row>
    <row r="149" spans="14:15" ht="18.600000000000001" customHeight="1">
      <c r="N149" s="194"/>
      <c r="O149" s="194"/>
    </row>
    <row r="150" spans="14:15" ht="18.600000000000001" customHeight="1">
      <c r="N150" s="194"/>
      <c r="O150" s="194"/>
    </row>
    <row r="151" spans="14:15" ht="18.600000000000001" customHeight="1">
      <c r="N151" s="194"/>
      <c r="O151" s="194"/>
    </row>
    <row r="152" spans="14:15" ht="18.600000000000001" customHeight="1">
      <c r="N152" s="194"/>
      <c r="O152" s="194"/>
    </row>
    <row r="153" spans="14:15" ht="18.600000000000001" customHeight="1">
      <c r="N153" s="194"/>
      <c r="O153" s="194"/>
    </row>
    <row r="154" spans="14:15" ht="18.600000000000001" customHeight="1">
      <c r="N154" s="194"/>
      <c r="O154" s="194"/>
    </row>
    <row r="155" spans="14:15" ht="18.600000000000001" customHeight="1">
      <c r="N155" s="194"/>
      <c r="O155" s="194"/>
    </row>
    <row r="156" spans="14:15" ht="18.600000000000001" customHeight="1">
      <c r="N156" s="194"/>
      <c r="O156" s="194"/>
    </row>
    <row r="157" spans="14:15" ht="18.600000000000001" customHeight="1">
      <c r="N157" s="194"/>
      <c r="O157" s="194"/>
    </row>
    <row r="158" spans="14:15" ht="18.600000000000001" customHeight="1">
      <c r="N158" s="194"/>
      <c r="O158" s="194"/>
    </row>
    <row r="159" spans="14:15" ht="18.600000000000001" customHeight="1">
      <c r="N159" s="194"/>
      <c r="O159" s="194"/>
    </row>
    <row r="160" spans="14:15" ht="18.600000000000001" customHeight="1">
      <c r="N160" s="194"/>
      <c r="O160" s="194"/>
    </row>
    <row r="161" spans="14:15" ht="18.600000000000001" customHeight="1">
      <c r="N161" s="194"/>
      <c r="O161" s="194"/>
    </row>
    <row r="162" spans="14:15" ht="18.600000000000001" customHeight="1">
      <c r="N162" s="194"/>
      <c r="O162" s="194"/>
    </row>
    <row r="163" spans="14:15" ht="18.600000000000001" customHeight="1">
      <c r="N163" s="194"/>
      <c r="O163" s="194"/>
    </row>
    <row r="164" spans="14:15" ht="18.600000000000001" customHeight="1">
      <c r="N164" s="194"/>
      <c r="O164" s="194"/>
    </row>
    <row r="165" spans="14:15" ht="18.600000000000001" customHeight="1">
      <c r="N165" s="194"/>
      <c r="O165" s="194"/>
    </row>
    <row r="166" spans="14:15" ht="18.600000000000001" customHeight="1">
      <c r="N166" s="194"/>
      <c r="O166" s="194"/>
    </row>
    <row r="167" spans="14:15" ht="18.600000000000001" customHeight="1">
      <c r="N167" s="194"/>
      <c r="O167" s="194"/>
    </row>
    <row r="168" spans="14:15" ht="18.600000000000001" customHeight="1">
      <c r="N168" s="194"/>
      <c r="O168" s="194"/>
    </row>
    <row r="169" spans="14:15" ht="18.600000000000001" customHeight="1">
      <c r="N169" s="194"/>
      <c r="O169" s="194"/>
    </row>
    <row r="170" spans="14:15" ht="18.600000000000001" customHeight="1">
      <c r="N170" s="194"/>
      <c r="O170" s="194"/>
    </row>
    <row r="171" spans="14:15" ht="18.600000000000001" customHeight="1">
      <c r="N171" s="194"/>
      <c r="O171" s="194"/>
    </row>
    <row r="172" spans="14:15" ht="18.600000000000001" customHeight="1">
      <c r="N172" s="194"/>
      <c r="O172" s="194"/>
    </row>
    <row r="173" spans="14:15" ht="18.600000000000001" customHeight="1">
      <c r="N173" s="194"/>
      <c r="O173" s="194"/>
    </row>
    <row r="174" spans="14:15" ht="18.600000000000001" customHeight="1">
      <c r="N174" s="194"/>
      <c r="O174" s="194"/>
    </row>
    <row r="175" spans="14:15" ht="18.600000000000001" customHeight="1">
      <c r="N175" s="194"/>
      <c r="O175" s="194"/>
    </row>
    <row r="176" spans="14:15" ht="18.600000000000001" customHeight="1">
      <c r="N176" s="194"/>
      <c r="O176" s="194"/>
    </row>
    <row r="177" spans="14:15" ht="18.600000000000001" customHeight="1">
      <c r="N177" s="194"/>
      <c r="O177" s="194"/>
    </row>
    <row r="178" spans="14:15" ht="18.600000000000001" customHeight="1">
      <c r="N178" s="194"/>
      <c r="O178" s="194"/>
    </row>
    <row r="179" spans="14:15" ht="18.600000000000001" customHeight="1">
      <c r="N179" s="194"/>
      <c r="O179" s="194"/>
    </row>
    <row r="180" spans="14:15" ht="18.600000000000001" customHeight="1">
      <c r="N180" s="194"/>
      <c r="O180" s="194"/>
    </row>
    <row r="181" spans="14:15" ht="18.600000000000001" customHeight="1">
      <c r="N181" s="194"/>
      <c r="O181" s="194"/>
    </row>
    <row r="182" spans="14:15" ht="18.600000000000001" customHeight="1">
      <c r="N182" s="194"/>
      <c r="O182" s="194"/>
    </row>
    <row r="183" spans="14:15" ht="18.600000000000001" customHeight="1">
      <c r="N183" s="194"/>
      <c r="O183" s="194"/>
    </row>
    <row r="184" spans="14:15" ht="18.600000000000001" customHeight="1">
      <c r="N184" s="194"/>
      <c r="O184" s="194"/>
    </row>
    <row r="185" spans="14:15" ht="18.600000000000001" customHeight="1">
      <c r="N185" s="194"/>
      <c r="O185" s="194"/>
    </row>
    <row r="186" spans="14:15" ht="18.600000000000001" customHeight="1">
      <c r="N186" s="194"/>
      <c r="O186" s="194"/>
    </row>
    <row r="187" spans="14:15" ht="18.600000000000001" customHeight="1">
      <c r="N187" s="194"/>
      <c r="O187" s="194"/>
    </row>
    <row r="188" spans="14:15" ht="18.600000000000001" customHeight="1">
      <c r="N188" s="194"/>
      <c r="O188" s="194"/>
    </row>
    <row r="189" spans="14:15" ht="18.600000000000001" customHeight="1">
      <c r="N189" s="194"/>
      <c r="O189" s="194"/>
    </row>
    <row r="190" spans="14:15" ht="18.600000000000001" customHeight="1">
      <c r="N190" s="194"/>
      <c r="O190" s="194"/>
    </row>
    <row r="191" spans="14:15" ht="18.600000000000001" customHeight="1">
      <c r="N191" s="194"/>
      <c r="O191" s="194"/>
    </row>
    <row r="192" spans="14:15" ht="18.600000000000001" customHeight="1">
      <c r="N192" s="194"/>
      <c r="O192" s="194"/>
    </row>
    <row r="193" spans="14:15" ht="18.600000000000001" customHeight="1">
      <c r="N193" s="194"/>
      <c r="O193" s="194"/>
    </row>
    <row r="194" spans="14:15" ht="18.600000000000001" customHeight="1">
      <c r="N194" s="194"/>
      <c r="O194" s="194"/>
    </row>
    <row r="195" spans="14:15" ht="18.600000000000001" customHeight="1">
      <c r="N195" s="194"/>
      <c r="O195" s="194"/>
    </row>
    <row r="196" spans="14:15" ht="18.600000000000001" customHeight="1">
      <c r="N196" s="194"/>
      <c r="O196" s="194"/>
    </row>
    <row r="197" spans="14:15" ht="18.600000000000001" customHeight="1">
      <c r="N197" s="194"/>
      <c r="O197" s="194"/>
    </row>
    <row r="198" spans="14:15" ht="18.600000000000001" customHeight="1">
      <c r="N198" s="194"/>
      <c r="O198" s="194"/>
    </row>
    <row r="199" spans="14:15" ht="18.600000000000001" customHeight="1">
      <c r="N199" s="194"/>
      <c r="O199" s="194"/>
    </row>
    <row r="200" spans="14:15" ht="18.600000000000001" customHeight="1">
      <c r="N200" s="194"/>
      <c r="O200" s="194"/>
    </row>
    <row r="201" spans="14:15" ht="18.600000000000001" customHeight="1">
      <c r="N201" s="194"/>
      <c r="O201" s="194"/>
    </row>
    <row r="202" spans="14:15" ht="18.600000000000001" customHeight="1">
      <c r="N202" s="194"/>
      <c r="O202" s="194"/>
    </row>
    <row r="203" spans="14:15" ht="18.600000000000001" customHeight="1">
      <c r="N203" s="194"/>
      <c r="O203" s="194"/>
    </row>
    <row r="204" spans="14:15" ht="18.600000000000001" customHeight="1">
      <c r="N204" s="194"/>
      <c r="O204" s="194"/>
    </row>
    <row r="205" spans="14:15" ht="18.600000000000001" customHeight="1">
      <c r="N205" s="194"/>
      <c r="O205" s="194"/>
    </row>
    <row r="206" spans="14:15" ht="18.600000000000001" customHeight="1">
      <c r="N206" s="194"/>
      <c r="O206" s="194"/>
    </row>
    <row r="207" spans="14:15" ht="18.600000000000001" customHeight="1">
      <c r="N207" s="194"/>
      <c r="O207" s="194"/>
    </row>
    <row r="208" spans="14:15" ht="18.600000000000001" customHeight="1">
      <c r="N208" s="194"/>
      <c r="O208" s="194"/>
    </row>
    <row r="209" spans="14:15" ht="18.600000000000001" customHeight="1">
      <c r="N209" s="194"/>
      <c r="O209" s="194"/>
    </row>
    <row r="210" spans="14:15" ht="18.600000000000001" customHeight="1">
      <c r="N210" s="194"/>
      <c r="O210" s="194"/>
    </row>
    <row r="211" spans="14:15" ht="18.600000000000001" customHeight="1">
      <c r="N211" s="194"/>
      <c r="O211" s="194"/>
    </row>
    <row r="212" spans="14:15" ht="18.600000000000001" customHeight="1">
      <c r="N212" s="194"/>
      <c r="O212" s="194"/>
    </row>
    <row r="213" spans="14:15" ht="18.600000000000001" customHeight="1">
      <c r="N213" s="194"/>
      <c r="O213" s="194"/>
    </row>
    <row r="214" spans="14:15" ht="18.600000000000001" customHeight="1">
      <c r="N214" s="194"/>
      <c r="O214" s="194"/>
    </row>
    <row r="215" spans="14:15" ht="18.600000000000001" customHeight="1">
      <c r="N215" s="194"/>
      <c r="O215" s="194"/>
    </row>
    <row r="216" spans="14:15" ht="18.600000000000001" customHeight="1">
      <c r="N216" s="194"/>
      <c r="O216" s="194"/>
    </row>
    <row r="217" spans="14:15" ht="18.600000000000001" customHeight="1">
      <c r="N217" s="194"/>
      <c r="O217" s="194"/>
    </row>
    <row r="218" spans="14:15" ht="18.600000000000001" customHeight="1">
      <c r="N218" s="194"/>
      <c r="O218" s="194"/>
    </row>
    <row r="219" spans="14:15" ht="18.600000000000001" customHeight="1">
      <c r="N219" s="194"/>
      <c r="O219" s="194"/>
    </row>
    <row r="220" spans="14:15" ht="18.600000000000001" customHeight="1">
      <c r="N220" s="194"/>
      <c r="O220" s="194"/>
    </row>
    <row r="221" spans="14:15" ht="18.600000000000001" customHeight="1">
      <c r="N221" s="194"/>
      <c r="O221" s="194"/>
    </row>
    <row r="222" spans="14:15" ht="73.5" customHeight="1">
      <c r="N222" s="194"/>
      <c r="O222" s="194"/>
    </row>
    <row r="223" spans="14:15" ht="18.600000000000001" customHeight="1">
      <c r="N223" s="194"/>
      <c r="O223" s="194"/>
    </row>
    <row r="224" spans="14:15" ht="18.600000000000001" customHeight="1">
      <c r="N224" s="194"/>
      <c r="O224" s="194"/>
    </row>
    <row r="225" spans="14:15" ht="18.600000000000001" customHeight="1">
      <c r="N225" s="194"/>
      <c r="O225" s="194"/>
    </row>
    <row r="226" spans="14:15" ht="18.600000000000001" customHeight="1">
      <c r="N226" s="194"/>
      <c r="O226" s="194"/>
    </row>
    <row r="227" spans="14:15" ht="18.600000000000001" customHeight="1">
      <c r="N227" s="194"/>
      <c r="O227" s="194"/>
    </row>
    <row r="228" spans="14:15" ht="18.600000000000001" customHeight="1">
      <c r="N228" s="194"/>
      <c r="O228" s="194"/>
    </row>
    <row r="229" spans="14:15" ht="18.600000000000001" customHeight="1">
      <c r="N229" s="194"/>
      <c r="O229" s="194"/>
    </row>
    <row r="230" spans="14:15" ht="18.600000000000001" customHeight="1">
      <c r="N230" s="194"/>
      <c r="O230" s="194"/>
    </row>
    <row r="231" spans="14:15" ht="18.600000000000001" customHeight="1">
      <c r="N231" s="194"/>
      <c r="O231" s="194"/>
    </row>
    <row r="232" spans="14:15" ht="18.600000000000001" customHeight="1">
      <c r="N232" s="194"/>
      <c r="O232" s="194"/>
    </row>
    <row r="233" spans="14:15" ht="18.600000000000001" customHeight="1">
      <c r="N233" s="194"/>
      <c r="O233" s="194"/>
    </row>
    <row r="234" spans="14:15" ht="18.600000000000001" customHeight="1">
      <c r="N234" s="194"/>
      <c r="O234" s="194"/>
    </row>
    <row r="235" spans="14:15" ht="18.600000000000001" customHeight="1">
      <c r="N235" s="194"/>
      <c r="O235" s="194"/>
    </row>
    <row r="236" spans="14:15" ht="18.600000000000001" customHeight="1">
      <c r="N236" s="194"/>
      <c r="O236" s="194"/>
    </row>
    <row r="237" spans="14:15" ht="18.600000000000001" customHeight="1">
      <c r="N237" s="194"/>
      <c r="O237" s="194"/>
    </row>
    <row r="238" spans="14:15" ht="18.600000000000001" customHeight="1">
      <c r="N238" s="194"/>
      <c r="O238" s="194"/>
    </row>
    <row r="239" spans="14:15" ht="18.600000000000001" customHeight="1">
      <c r="N239" s="194"/>
      <c r="O239" s="194"/>
    </row>
    <row r="240" spans="14:15" ht="18.600000000000001" customHeight="1">
      <c r="N240" s="194"/>
      <c r="O240" s="194"/>
    </row>
    <row r="241" spans="3:15" ht="18.600000000000001" customHeight="1">
      <c r="N241" s="194"/>
      <c r="O241" s="194"/>
    </row>
    <row r="242" spans="3:15" ht="18.600000000000001" customHeight="1">
      <c r="C242" s="194"/>
      <c r="D242" s="194"/>
      <c r="E242" s="194"/>
      <c r="F242" s="194"/>
      <c r="G242" s="194"/>
      <c r="H242" s="194"/>
      <c r="I242" s="194"/>
      <c r="J242" s="194"/>
      <c r="K242" s="194"/>
      <c r="L242" s="194"/>
      <c r="M242" s="194"/>
      <c r="N242" s="194"/>
      <c r="O242" s="194"/>
    </row>
    <row r="243" spans="3:15" ht="18.600000000000001" customHeight="1">
      <c r="C243" s="194"/>
      <c r="D243" s="194"/>
      <c r="E243" s="194"/>
      <c r="F243" s="194"/>
      <c r="G243" s="194"/>
      <c r="H243" s="194"/>
      <c r="I243" s="194"/>
      <c r="J243" s="194"/>
      <c r="K243" s="194"/>
      <c r="L243" s="194"/>
      <c r="M243" s="194"/>
      <c r="N243" s="194"/>
      <c r="O243" s="194"/>
    </row>
    <row r="244" spans="3:15" ht="18.600000000000001" customHeight="1">
      <c r="C244" s="194"/>
      <c r="D244" s="194"/>
      <c r="E244" s="194"/>
      <c r="F244" s="194"/>
      <c r="G244" s="194"/>
      <c r="H244" s="194"/>
      <c r="I244" s="194"/>
      <c r="J244" s="194"/>
      <c r="K244" s="194"/>
      <c r="L244" s="194"/>
      <c r="M244" s="194"/>
      <c r="N244" s="194"/>
      <c r="O244" s="194"/>
    </row>
    <row r="245" spans="3:15" ht="18.600000000000001" customHeight="1">
      <c r="C245" s="194"/>
      <c r="D245" s="194"/>
      <c r="E245" s="194"/>
      <c r="F245" s="194"/>
      <c r="G245" s="194"/>
      <c r="H245" s="194"/>
      <c r="I245" s="194"/>
      <c r="J245" s="194"/>
      <c r="K245" s="194"/>
      <c r="L245" s="194"/>
      <c r="M245" s="194"/>
      <c r="N245" s="194"/>
      <c r="O245" s="194"/>
    </row>
    <row r="246" spans="3:15" ht="18.600000000000001" customHeight="1">
      <c r="C246" s="194"/>
      <c r="D246" s="194"/>
      <c r="E246" s="194"/>
      <c r="F246" s="194"/>
      <c r="G246" s="194"/>
      <c r="H246" s="194"/>
      <c r="I246" s="194"/>
      <c r="J246" s="194"/>
      <c r="K246" s="194"/>
      <c r="L246" s="194"/>
      <c r="M246" s="194"/>
      <c r="N246" s="194"/>
      <c r="O246" s="194"/>
    </row>
    <row r="247" spans="3:15" ht="18.600000000000001" customHeight="1">
      <c r="C247" s="194"/>
      <c r="D247" s="194"/>
      <c r="E247" s="194"/>
      <c r="F247" s="194"/>
      <c r="G247" s="194"/>
      <c r="H247" s="194"/>
      <c r="I247" s="194"/>
      <c r="J247" s="194"/>
      <c r="K247" s="194"/>
      <c r="L247" s="194"/>
      <c r="M247" s="194"/>
      <c r="N247" s="194"/>
      <c r="O247" s="194"/>
    </row>
    <row r="248" spans="3:15" ht="18.600000000000001" customHeight="1">
      <c r="C248" s="194"/>
      <c r="D248" s="194"/>
      <c r="E248" s="194"/>
      <c r="F248" s="194"/>
      <c r="G248" s="194"/>
      <c r="H248" s="194"/>
      <c r="I248" s="194"/>
      <c r="J248" s="194"/>
      <c r="K248" s="194"/>
      <c r="L248" s="194"/>
      <c r="M248" s="194"/>
      <c r="N248" s="194"/>
      <c r="O248" s="194"/>
    </row>
    <row r="249" spans="3:15" ht="18.600000000000001" customHeight="1">
      <c r="C249" s="194"/>
      <c r="D249" s="194"/>
      <c r="E249" s="194"/>
      <c r="F249" s="194"/>
      <c r="G249" s="194"/>
      <c r="H249" s="194"/>
      <c r="I249" s="194"/>
      <c r="J249" s="194"/>
      <c r="K249" s="194"/>
      <c r="L249" s="194"/>
      <c r="M249" s="194"/>
      <c r="N249" s="194"/>
      <c r="O249" s="194"/>
    </row>
    <row r="250" spans="3:15" ht="18.600000000000001" customHeight="1">
      <c r="C250" s="194"/>
      <c r="D250" s="194"/>
      <c r="E250" s="194"/>
      <c r="F250" s="194"/>
      <c r="G250" s="194"/>
      <c r="H250" s="194"/>
      <c r="I250" s="194"/>
      <c r="J250" s="194"/>
      <c r="K250" s="194"/>
      <c r="L250" s="194"/>
      <c r="M250" s="194"/>
      <c r="N250" s="194"/>
      <c r="O250" s="194"/>
    </row>
    <row r="251" spans="3:15" ht="18.600000000000001" customHeight="1">
      <c r="C251" s="194"/>
      <c r="D251" s="194"/>
      <c r="E251" s="194"/>
      <c r="F251" s="194"/>
      <c r="G251" s="194"/>
      <c r="H251" s="194"/>
      <c r="I251" s="194"/>
      <c r="J251" s="194"/>
      <c r="K251" s="194"/>
      <c r="L251" s="194"/>
      <c r="M251" s="194"/>
      <c r="N251" s="194"/>
      <c r="O251" s="194"/>
    </row>
    <row r="252" spans="3:15" ht="18.600000000000001" customHeight="1">
      <c r="C252" s="194"/>
      <c r="D252" s="194"/>
      <c r="E252" s="194"/>
      <c r="F252" s="194"/>
      <c r="G252" s="194"/>
      <c r="H252" s="194"/>
      <c r="I252" s="194"/>
      <c r="J252" s="194"/>
      <c r="K252" s="194"/>
      <c r="L252" s="194"/>
      <c r="M252" s="194"/>
      <c r="N252" s="194"/>
      <c r="O252" s="194"/>
    </row>
    <row r="253" spans="3:15" ht="18.600000000000001" customHeight="1">
      <c r="C253" s="194"/>
      <c r="D253" s="194"/>
      <c r="E253" s="194"/>
      <c r="F253" s="194"/>
      <c r="G253" s="194"/>
      <c r="H253" s="194"/>
      <c r="I253" s="194"/>
      <c r="J253" s="194"/>
      <c r="K253" s="194"/>
      <c r="L253" s="194"/>
      <c r="M253" s="194"/>
      <c r="N253" s="194"/>
      <c r="O253" s="194"/>
    </row>
    <row r="254" spans="3:15" ht="18.600000000000001" customHeight="1">
      <c r="C254" s="194"/>
      <c r="D254" s="194"/>
      <c r="E254" s="194"/>
      <c r="F254" s="194"/>
      <c r="G254" s="194"/>
      <c r="H254" s="194"/>
      <c r="I254" s="194"/>
      <c r="J254" s="194"/>
      <c r="K254" s="194"/>
      <c r="L254" s="194"/>
      <c r="M254" s="194"/>
      <c r="N254" s="194"/>
      <c r="O254" s="194"/>
    </row>
    <row r="255" spans="3:15" ht="18.600000000000001" customHeight="1">
      <c r="C255" s="194"/>
      <c r="D255" s="194"/>
      <c r="E255" s="194"/>
      <c r="F255" s="194"/>
      <c r="G255" s="194"/>
      <c r="H255" s="194"/>
      <c r="I255" s="194"/>
      <c r="J255" s="194"/>
      <c r="K255" s="194"/>
      <c r="L255" s="194"/>
      <c r="M255" s="194"/>
      <c r="N255" s="194"/>
      <c r="O255" s="194"/>
    </row>
    <row r="256" spans="3:15" ht="18.600000000000001" customHeight="1">
      <c r="C256" s="194"/>
      <c r="D256" s="194"/>
      <c r="E256" s="194"/>
      <c r="F256" s="194"/>
      <c r="G256" s="194"/>
      <c r="H256" s="194"/>
      <c r="I256" s="194"/>
      <c r="J256" s="194"/>
      <c r="K256" s="194"/>
      <c r="L256" s="194"/>
      <c r="M256" s="194"/>
      <c r="N256" s="194"/>
      <c r="O256" s="194"/>
    </row>
    <row r="257" spans="3:15" ht="18.600000000000001" customHeight="1">
      <c r="C257" s="194"/>
      <c r="D257" s="194"/>
      <c r="E257" s="194"/>
      <c r="F257" s="194"/>
      <c r="G257" s="194"/>
      <c r="H257" s="194"/>
      <c r="I257" s="194"/>
      <c r="J257" s="194"/>
      <c r="K257" s="194"/>
      <c r="L257" s="194"/>
      <c r="M257" s="194"/>
      <c r="N257" s="194"/>
      <c r="O257" s="194"/>
    </row>
    <row r="258" spans="3:15" ht="18.600000000000001" customHeight="1">
      <c r="C258" s="194"/>
      <c r="D258" s="194"/>
      <c r="E258" s="194"/>
      <c r="F258" s="194"/>
      <c r="G258" s="194"/>
      <c r="H258" s="194"/>
      <c r="I258" s="194"/>
      <c r="J258" s="194"/>
      <c r="K258" s="194"/>
      <c r="L258" s="194"/>
      <c r="M258" s="194"/>
      <c r="N258" s="194"/>
      <c r="O258" s="194"/>
    </row>
    <row r="259" spans="3:15" ht="18.600000000000001" customHeight="1">
      <c r="C259" s="194"/>
      <c r="D259" s="194"/>
      <c r="E259" s="194"/>
      <c r="F259" s="194"/>
      <c r="G259" s="194"/>
      <c r="H259" s="194"/>
      <c r="I259" s="194"/>
      <c r="J259" s="194"/>
      <c r="K259" s="194"/>
      <c r="L259" s="194"/>
      <c r="M259" s="194"/>
      <c r="N259" s="194"/>
      <c r="O259" s="194"/>
    </row>
    <row r="260" spans="3:15" ht="18.600000000000001" customHeight="1">
      <c r="C260" s="194"/>
      <c r="D260" s="194"/>
      <c r="E260" s="194"/>
      <c r="F260" s="194"/>
      <c r="G260" s="194"/>
      <c r="H260" s="194"/>
      <c r="I260" s="194"/>
      <c r="J260" s="194"/>
      <c r="K260" s="194"/>
      <c r="L260" s="194"/>
      <c r="M260" s="194"/>
      <c r="N260" s="194"/>
      <c r="O260" s="194"/>
    </row>
    <row r="261" spans="3:15" ht="18.600000000000001" customHeight="1">
      <c r="C261" s="194"/>
      <c r="D261" s="194"/>
      <c r="E261" s="194"/>
      <c r="F261" s="194"/>
      <c r="G261" s="194"/>
      <c r="H261" s="194"/>
      <c r="I261" s="194"/>
      <c r="J261" s="194"/>
      <c r="K261" s="194"/>
      <c r="L261" s="194"/>
      <c r="M261" s="194"/>
      <c r="N261" s="194"/>
      <c r="O261" s="194"/>
    </row>
    <row r="262" spans="3:15" ht="18.600000000000001" customHeight="1">
      <c r="C262" s="194"/>
      <c r="D262" s="194"/>
      <c r="E262" s="194"/>
      <c r="F262" s="194"/>
      <c r="G262" s="194"/>
      <c r="H262" s="194"/>
      <c r="I262" s="194"/>
      <c r="J262" s="194"/>
      <c r="K262" s="194"/>
      <c r="L262" s="194"/>
      <c r="M262" s="194"/>
      <c r="N262" s="194"/>
      <c r="O262" s="194"/>
    </row>
    <row r="263" spans="3:15" ht="18.600000000000001" customHeight="1">
      <c r="C263" s="194"/>
      <c r="D263" s="194"/>
      <c r="E263" s="194"/>
      <c r="F263" s="194"/>
      <c r="G263" s="194"/>
      <c r="H263" s="194"/>
      <c r="I263" s="194"/>
      <c r="J263" s="194"/>
      <c r="K263" s="194"/>
      <c r="L263" s="194"/>
      <c r="M263" s="194"/>
      <c r="N263" s="194"/>
      <c r="O263" s="194"/>
    </row>
    <row r="264" spans="3:15" ht="18.600000000000001" customHeight="1">
      <c r="C264" s="194"/>
      <c r="D264" s="194"/>
      <c r="E264" s="194"/>
      <c r="F264" s="194"/>
      <c r="G264" s="194"/>
      <c r="H264" s="194"/>
      <c r="I264" s="194"/>
      <c r="J264" s="194"/>
      <c r="K264" s="194"/>
      <c r="L264" s="194"/>
      <c r="M264" s="194"/>
      <c r="N264" s="194"/>
      <c r="O264" s="194"/>
    </row>
    <row r="265" spans="3:15" ht="18.600000000000001" customHeight="1">
      <c r="C265" s="194"/>
      <c r="D265" s="194"/>
      <c r="E265" s="194"/>
      <c r="F265" s="194"/>
      <c r="G265" s="194"/>
      <c r="H265" s="194"/>
      <c r="I265" s="194"/>
      <c r="J265" s="194"/>
      <c r="K265" s="194"/>
      <c r="L265" s="194"/>
      <c r="M265" s="194"/>
      <c r="N265" s="194"/>
      <c r="O265" s="194"/>
    </row>
    <row r="266" spans="3:15" ht="18.600000000000001" customHeight="1">
      <c r="C266" s="194"/>
      <c r="D266" s="194"/>
      <c r="E266" s="194"/>
      <c r="F266" s="194"/>
      <c r="G266" s="194"/>
      <c r="H266" s="194"/>
      <c r="I266" s="194"/>
      <c r="J266" s="194"/>
      <c r="K266" s="194"/>
      <c r="L266" s="194"/>
      <c r="M266" s="194"/>
      <c r="N266" s="194"/>
      <c r="O266" s="194"/>
    </row>
    <row r="267" spans="3:15" ht="18.600000000000001" customHeight="1">
      <c r="C267" s="194"/>
      <c r="D267" s="194"/>
      <c r="E267" s="194"/>
      <c r="F267" s="194"/>
      <c r="G267" s="194"/>
      <c r="H267" s="194"/>
      <c r="I267" s="194"/>
      <c r="J267" s="194"/>
      <c r="K267" s="194"/>
      <c r="L267" s="194"/>
      <c r="M267" s="194"/>
      <c r="N267" s="194"/>
      <c r="O267" s="194"/>
    </row>
    <row r="268" spans="3:15" ht="18.600000000000001" customHeight="1">
      <c r="C268" s="194"/>
      <c r="D268" s="194"/>
      <c r="E268" s="194"/>
      <c r="F268" s="194"/>
      <c r="G268" s="194"/>
      <c r="H268" s="194"/>
      <c r="I268" s="194"/>
      <c r="J268" s="194"/>
      <c r="K268" s="194"/>
      <c r="L268" s="194"/>
      <c r="M268" s="194"/>
      <c r="N268" s="194"/>
      <c r="O268" s="194"/>
    </row>
    <row r="269" spans="3:15" ht="18.600000000000001" customHeight="1">
      <c r="C269" s="194"/>
      <c r="D269" s="194"/>
      <c r="E269" s="194"/>
      <c r="F269" s="194"/>
      <c r="G269" s="194"/>
      <c r="H269" s="194"/>
      <c r="I269" s="194"/>
      <c r="J269" s="194"/>
      <c r="K269" s="194"/>
      <c r="L269" s="194"/>
      <c r="M269" s="194"/>
      <c r="N269" s="194"/>
      <c r="O269" s="194"/>
    </row>
    <row r="270" spans="3:15" ht="18.600000000000001" customHeight="1">
      <c r="C270" s="194"/>
      <c r="D270" s="194"/>
      <c r="E270" s="194"/>
      <c r="F270" s="194"/>
      <c r="G270" s="194"/>
      <c r="H270" s="194"/>
      <c r="I270" s="194"/>
      <c r="J270" s="194"/>
      <c r="K270" s="194"/>
      <c r="L270" s="194"/>
      <c r="M270" s="194"/>
      <c r="N270" s="194"/>
      <c r="O270" s="194"/>
    </row>
    <row r="271" spans="3:15" ht="18.600000000000001" customHeight="1">
      <c r="C271" s="194"/>
      <c r="D271" s="194"/>
      <c r="E271" s="194"/>
      <c r="F271" s="194"/>
      <c r="G271" s="194"/>
      <c r="H271" s="194"/>
      <c r="I271" s="194"/>
      <c r="J271" s="194"/>
      <c r="K271" s="194"/>
      <c r="L271" s="194"/>
      <c r="M271" s="194"/>
      <c r="N271" s="194"/>
      <c r="O271" s="194"/>
    </row>
    <row r="272" spans="3:15" ht="18.600000000000001" customHeight="1">
      <c r="C272" s="194"/>
      <c r="D272" s="194"/>
      <c r="E272" s="194"/>
      <c r="F272" s="194"/>
      <c r="G272" s="194"/>
      <c r="H272" s="194"/>
      <c r="I272" s="194"/>
      <c r="J272" s="194"/>
      <c r="K272" s="194"/>
      <c r="L272" s="194"/>
      <c r="M272" s="194"/>
      <c r="N272" s="194"/>
      <c r="O272" s="194"/>
    </row>
    <row r="273" spans="3:15" ht="18.600000000000001" customHeight="1">
      <c r="C273" s="194"/>
      <c r="D273" s="194"/>
      <c r="E273" s="194"/>
      <c r="F273" s="194"/>
      <c r="G273" s="194"/>
      <c r="H273" s="194"/>
      <c r="I273" s="194"/>
      <c r="J273" s="194"/>
      <c r="K273" s="194"/>
      <c r="L273" s="194"/>
      <c r="M273" s="194"/>
      <c r="N273" s="194"/>
      <c r="O273" s="194"/>
    </row>
    <row r="274" spans="3:15" ht="18.600000000000001" customHeight="1">
      <c r="C274" s="194"/>
      <c r="D274" s="194"/>
      <c r="E274" s="194"/>
      <c r="F274" s="194"/>
      <c r="G274" s="194"/>
      <c r="H274" s="194"/>
      <c r="I274" s="194"/>
      <c r="J274" s="194"/>
      <c r="K274" s="194"/>
      <c r="L274" s="194"/>
      <c r="M274" s="194"/>
      <c r="N274" s="194"/>
      <c r="O274" s="194"/>
    </row>
    <row r="275" spans="3:15" ht="18.600000000000001" customHeight="1">
      <c r="C275" s="194"/>
      <c r="D275" s="194"/>
      <c r="E275" s="194"/>
      <c r="F275" s="194"/>
      <c r="G275" s="194"/>
      <c r="H275" s="194"/>
      <c r="I275" s="194"/>
      <c r="J275" s="194"/>
      <c r="K275" s="194"/>
      <c r="L275" s="194"/>
      <c r="M275" s="194"/>
      <c r="N275" s="194"/>
      <c r="O275" s="194"/>
    </row>
    <row r="276" spans="3:15" ht="18.600000000000001" customHeight="1">
      <c r="C276" s="194"/>
      <c r="D276" s="194"/>
      <c r="E276" s="194"/>
      <c r="F276" s="194"/>
      <c r="G276" s="194"/>
      <c r="H276" s="194"/>
      <c r="I276" s="194"/>
      <c r="J276" s="194"/>
      <c r="K276" s="194"/>
      <c r="L276" s="194"/>
      <c r="M276" s="194"/>
      <c r="N276" s="194"/>
      <c r="O276" s="194"/>
    </row>
    <row r="277" spans="3:15" ht="18.600000000000001" customHeight="1">
      <c r="C277" s="194"/>
      <c r="D277" s="194"/>
      <c r="E277" s="194"/>
      <c r="F277" s="194"/>
      <c r="G277" s="194"/>
      <c r="H277" s="194"/>
      <c r="I277" s="194"/>
      <c r="J277" s="194"/>
      <c r="K277" s="194"/>
      <c r="L277" s="194"/>
      <c r="M277" s="194"/>
      <c r="N277" s="194"/>
      <c r="O277" s="194"/>
    </row>
    <row r="278" spans="3:15" ht="18.600000000000001" customHeight="1">
      <c r="C278" s="194"/>
      <c r="D278" s="194"/>
      <c r="E278" s="194"/>
      <c r="F278" s="194"/>
      <c r="G278" s="194"/>
      <c r="H278" s="194"/>
      <c r="I278" s="194"/>
      <c r="J278" s="194"/>
      <c r="K278" s="194"/>
      <c r="L278" s="194"/>
      <c r="M278" s="194"/>
      <c r="N278" s="194"/>
      <c r="O278" s="194"/>
    </row>
    <row r="279" spans="3:15" ht="18.600000000000001" customHeight="1">
      <c r="C279" s="194"/>
      <c r="D279" s="194"/>
      <c r="E279" s="194"/>
      <c r="F279" s="194"/>
      <c r="G279" s="194"/>
      <c r="H279" s="194"/>
      <c r="I279" s="194"/>
      <c r="J279" s="194"/>
      <c r="K279" s="194"/>
      <c r="L279" s="194"/>
      <c r="M279" s="194"/>
      <c r="N279" s="194"/>
      <c r="O279" s="194"/>
    </row>
    <row r="280" spans="3:15" ht="18.600000000000001" customHeight="1">
      <c r="C280" s="194"/>
      <c r="D280" s="194"/>
      <c r="E280" s="194"/>
      <c r="F280" s="194"/>
      <c r="G280" s="194"/>
      <c r="H280" s="194"/>
      <c r="I280" s="194"/>
      <c r="J280" s="194"/>
      <c r="K280" s="194"/>
      <c r="L280" s="194"/>
      <c r="M280" s="194"/>
      <c r="N280" s="194"/>
      <c r="O280" s="194"/>
    </row>
    <row r="281" spans="3:15" ht="18.600000000000001" customHeight="1">
      <c r="C281" s="194"/>
      <c r="D281" s="194"/>
      <c r="E281" s="194"/>
      <c r="F281" s="194"/>
      <c r="G281" s="194"/>
      <c r="H281" s="194"/>
      <c r="I281" s="194"/>
      <c r="J281" s="194"/>
      <c r="K281" s="194"/>
      <c r="L281" s="194"/>
      <c r="M281" s="194"/>
      <c r="N281" s="194"/>
      <c r="O281" s="194"/>
    </row>
    <row r="282" spans="3:15" ht="18.600000000000001" customHeight="1">
      <c r="C282" s="194"/>
      <c r="D282" s="194"/>
      <c r="E282" s="194"/>
      <c r="F282" s="194"/>
      <c r="G282" s="194"/>
      <c r="H282" s="194"/>
      <c r="I282" s="194"/>
      <c r="J282" s="194"/>
      <c r="K282" s="194"/>
      <c r="L282" s="194"/>
      <c r="M282" s="194"/>
      <c r="N282" s="194"/>
      <c r="O282" s="194"/>
    </row>
    <row r="283" spans="3:15" ht="18.600000000000001" customHeight="1">
      <c r="C283" s="194"/>
      <c r="D283" s="194"/>
      <c r="E283" s="194"/>
      <c r="F283" s="194"/>
      <c r="G283" s="194"/>
      <c r="H283" s="194"/>
      <c r="I283" s="194"/>
      <c r="J283" s="194"/>
      <c r="K283" s="194"/>
      <c r="L283" s="194"/>
      <c r="M283" s="194"/>
      <c r="N283" s="194"/>
      <c r="O283" s="194"/>
    </row>
    <row r="284" spans="3:15" ht="18.600000000000001" customHeight="1">
      <c r="C284" s="194"/>
      <c r="D284" s="194"/>
      <c r="E284" s="194"/>
      <c r="F284" s="194"/>
      <c r="G284" s="194"/>
      <c r="H284" s="194"/>
      <c r="I284" s="194"/>
      <c r="J284" s="194"/>
      <c r="K284" s="194"/>
      <c r="L284" s="194"/>
      <c r="M284" s="194"/>
      <c r="N284" s="194"/>
      <c r="O284" s="194"/>
    </row>
    <row r="285" spans="3:15" ht="18.600000000000001" customHeight="1">
      <c r="C285" s="194"/>
      <c r="D285" s="194"/>
      <c r="E285" s="194"/>
      <c r="F285" s="194"/>
      <c r="G285" s="194"/>
      <c r="H285" s="194"/>
      <c r="I285" s="194"/>
      <c r="J285" s="194"/>
      <c r="K285" s="194"/>
      <c r="L285" s="194"/>
      <c r="M285" s="194"/>
      <c r="N285" s="194"/>
      <c r="O285" s="194"/>
    </row>
    <row r="286" spans="3:15" ht="18.600000000000001" customHeight="1">
      <c r="C286" s="194"/>
      <c r="D286" s="194"/>
      <c r="E286" s="194"/>
      <c r="F286" s="194"/>
      <c r="G286" s="194"/>
      <c r="H286" s="194"/>
      <c r="I286" s="194"/>
      <c r="J286" s="194"/>
      <c r="K286" s="194"/>
      <c r="L286" s="194"/>
      <c r="M286" s="194"/>
      <c r="N286" s="194"/>
      <c r="O286" s="194"/>
    </row>
    <row r="287" spans="3:15" ht="18.600000000000001" customHeight="1">
      <c r="C287" s="194"/>
      <c r="D287" s="194"/>
      <c r="E287" s="194"/>
      <c r="F287" s="194"/>
      <c r="G287" s="194"/>
      <c r="H287" s="194"/>
      <c r="I287" s="194"/>
      <c r="J287" s="194"/>
      <c r="K287" s="194"/>
      <c r="L287" s="194"/>
      <c r="M287" s="194"/>
      <c r="N287" s="194"/>
      <c r="O287" s="194"/>
    </row>
    <row r="288" spans="3:15" ht="18.600000000000001" customHeight="1">
      <c r="C288" s="194"/>
      <c r="D288" s="194"/>
      <c r="E288" s="194"/>
      <c r="F288" s="194"/>
      <c r="G288" s="194"/>
      <c r="H288" s="194"/>
      <c r="I288" s="194"/>
      <c r="J288" s="194"/>
      <c r="K288" s="194"/>
      <c r="L288" s="194"/>
      <c r="M288" s="194"/>
      <c r="N288" s="194"/>
      <c r="O288" s="194"/>
    </row>
    <row r="289" spans="3:15" ht="18.600000000000001" customHeight="1">
      <c r="C289" s="194"/>
      <c r="D289" s="194"/>
      <c r="E289" s="194"/>
      <c r="F289" s="194"/>
      <c r="G289" s="194"/>
      <c r="H289" s="194"/>
      <c r="I289" s="194"/>
      <c r="J289" s="194"/>
      <c r="K289" s="194"/>
      <c r="L289" s="194"/>
      <c r="M289" s="194"/>
      <c r="N289" s="194"/>
      <c r="O289" s="194"/>
    </row>
    <row r="290" spans="3:15" ht="18.600000000000001" customHeight="1">
      <c r="C290" s="194"/>
      <c r="D290" s="194"/>
      <c r="E290" s="194"/>
      <c r="F290" s="194"/>
      <c r="G290" s="194"/>
      <c r="H290" s="194"/>
      <c r="I290" s="194"/>
      <c r="J290" s="194"/>
      <c r="K290" s="194"/>
      <c r="L290" s="194"/>
      <c r="M290" s="194"/>
      <c r="N290" s="194"/>
      <c r="O290" s="194"/>
    </row>
    <row r="291" spans="3:15" ht="18.600000000000001" customHeight="1">
      <c r="C291" s="194"/>
      <c r="D291" s="194"/>
      <c r="E291" s="194"/>
      <c r="F291" s="194"/>
      <c r="G291" s="194"/>
      <c r="H291" s="194"/>
      <c r="I291" s="194"/>
      <c r="J291" s="194"/>
      <c r="K291" s="194"/>
      <c r="L291" s="194"/>
      <c r="M291" s="194"/>
      <c r="N291" s="194"/>
      <c r="O291" s="194"/>
    </row>
    <row r="292" spans="3:15" ht="18.600000000000001" customHeight="1">
      <c r="C292" s="194"/>
      <c r="D292" s="194"/>
      <c r="E292" s="194"/>
      <c r="F292" s="194"/>
      <c r="G292" s="194"/>
      <c r="H292" s="194"/>
      <c r="I292" s="194"/>
      <c r="J292" s="194"/>
      <c r="K292" s="194"/>
      <c r="L292" s="194"/>
      <c r="M292" s="194"/>
      <c r="N292" s="194"/>
      <c r="O292" s="194"/>
    </row>
    <row r="293" spans="3:15" ht="18.600000000000001" customHeight="1">
      <c r="C293" s="194"/>
      <c r="D293" s="194"/>
      <c r="E293" s="194"/>
      <c r="F293" s="194"/>
      <c r="G293" s="194"/>
      <c r="H293" s="194"/>
      <c r="I293" s="194"/>
      <c r="J293" s="194"/>
      <c r="K293" s="194"/>
      <c r="L293" s="194"/>
      <c r="M293" s="194"/>
      <c r="N293" s="194"/>
      <c r="O293" s="194"/>
    </row>
    <row r="294" spans="3:15" ht="18.600000000000001" customHeight="1">
      <c r="C294" s="194"/>
      <c r="D294" s="194"/>
      <c r="E294" s="194"/>
      <c r="F294" s="194"/>
      <c r="G294" s="194"/>
      <c r="H294" s="194"/>
      <c r="I294" s="194"/>
      <c r="J294" s="194"/>
      <c r="K294" s="194"/>
      <c r="L294" s="194"/>
      <c r="M294" s="194"/>
      <c r="N294" s="194"/>
      <c r="O294" s="194"/>
    </row>
    <row r="295" spans="3:15" ht="18.600000000000001" customHeight="1">
      <c r="C295" s="194"/>
      <c r="D295" s="194"/>
      <c r="E295" s="194"/>
      <c r="F295" s="194"/>
      <c r="G295" s="194"/>
      <c r="H295" s="194"/>
      <c r="I295" s="194"/>
      <c r="J295" s="194"/>
      <c r="K295" s="194"/>
      <c r="L295" s="194"/>
      <c r="M295" s="194"/>
      <c r="N295" s="194"/>
      <c r="O295" s="194"/>
    </row>
    <row r="296" spans="3:15" ht="18.600000000000001" customHeight="1">
      <c r="C296" s="194"/>
      <c r="D296" s="194"/>
      <c r="E296" s="194"/>
      <c r="F296" s="194"/>
      <c r="G296" s="194"/>
      <c r="H296" s="194"/>
      <c r="I296" s="194"/>
      <c r="J296" s="194"/>
      <c r="K296" s="194"/>
      <c r="L296" s="194"/>
      <c r="M296" s="194"/>
      <c r="N296" s="194"/>
      <c r="O296" s="194"/>
    </row>
    <row r="297" spans="3:15" ht="18.600000000000001" customHeight="1">
      <c r="C297" s="194"/>
      <c r="D297" s="194"/>
      <c r="E297" s="194"/>
      <c r="F297" s="194"/>
      <c r="G297" s="194"/>
      <c r="H297" s="194"/>
      <c r="I297" s="194"/>
      <c r="J297" s="194"/>
      <c r="K297" s="194"/>
      <c r="L297" s="194"/>
      <c r="M297" s="194"/>
      <c r="N297" s="194"/>
      <c r="O297" s="194"/>
    </row>
    <row r="298" spans="3:15" ht="18.600000000000001" customHeight="1">
      <c r="C298" s="194"/>
      <c r="D298" s="194"/>
      <c r="E298" s="194"/>
      <c r="F298" s="194"/>
      <c r="G298" s="194"/>
      <c r="H298" s="194"/>
      <c r="I298" s="194"/>
      <c r="J298" s="194"/>
      <c r="K298" s="194"/>
      <c r="L298" s="194"/>
      <c r="M298" s="194"/>
      <c r="N298" s="194"/>
      <c r="O298" s="194"/>
    </row>
    <row r="299" spans="3:15" ht="18.600000000000001" customHeight="1">
      <c r="C299" s="194"/>
      <c r="D299" s="194"/>
      <c r="E299" s="194"/>
      <c r="F299" s="194"/>
      <c r="G299" s="194"/>
      <c r="H299" s="194"/>
      <c r="I299" s="194"/>
      <c r="J299" s="194"/>
      <c r="K299" s="194"/>
      <c r="L299" s="194"/>
      <c r="M299" s="194"/>
      <c r="N299" s="194"/>
      <c r="O299" s="194"/>
    </row>
    <row r="300" spans="3:15" ht="18.600000000000001" customHeight="1">
      <c r="C300" s="194"/>
      <c r="D300" s="194"/>
      <c r="E300" s="194"/>
      <c r="F300" s="194"/>
      <c r="G300" s="194"/>
      <c r="H300" s="194"/>
      <c r="I300" s="194"/>
      <c r="J300" s="194"/>
      <c r="K300" s="194"/>
      <c r="L300" s="194"/>
      <c r="M300" s="194"/>
      <c r="N300" s="194"/>
      <c r="O300" s="194"/>
    </row>
    <row r="301" spans="3:15" ht="18.600000000000001" customHeight="1">
      <c r="C301" s="194"/>
      <c r="D301" s="194"/>
      <c r="E301" s="194"/>
      <c r="F301" s="194"/>
      <c r="G301" s="194"/>
      <c r="H301" s="194"/>
      <c r="I301" s="194"/>
      <c r="J301" s="194"/>
      <c r="K301" s="194"/>
      <c r="L301" s="194"/>
      <c r="M301" s="194"/>
      <c r="N301" s="194"/>
      <c r="O301" s="194"/>
    </row>
    <row r="302" spans="3:15" ht="18.600000000000001" customHeight="1">
      <c r="C302" s="194"/>
      <c r="D302" s="194"/>
      <c r="E302" s="194"/>
      <c r="F302" s="194"/>
      <c r="G302" s="194"/>
      <c r="H302" s="194"/>
      <c r="I302" s="194"/>
      <c r="J302" s="194"/>
      <c r="K302" s="194"/>
      <c r="L302" s="194"/>
      <c r="M302" s="194"/>
      <c r="N302" s="194"/>
      <c r="O302" s="194"/>
    </row>
    <row r="303" spans="3:15" ht="18.600000000000001" customHeight="1">
      <c r="C303" s="194"/>
      <c r="D303" s="194"/>
      <c r="E303" s="194"/>
      <c r="F303" s="194"/>
      <c r="G303" s="194"/>
      <c r="H303" s="194"/>
      <c r="I303" s="194"/>
      <c r="J303" s="194"/>
      <c r="K303" s="194"/>
      <c r="L303" s="194"/>
      <c r="M303" s="194"/>
      <c r="N303" s="194"/>
      <c r="O303" s="194"/>
    </row>
    <row r="304" spans="3:15" ht="18.600000000000001" customHeight="1">
      <c r="C304" s="194"/>
      <c r="D304" s="194"/>
      <c r="E304" s="194"/>
      <c r="F304" s="194"/>
      <c r="G304" s="194"/>
      <c r="H304" s="194"/>
      <c r="I304" s="194"/>
      <c r="J304" s="194"/>
      <c r="K304" s="194"/>
      <c r="L304" s="194"/>
      <c r="M304" s="194"/>
      <c r="N304" s="194"/>
      <c r="O304" s="194"/>
    </row>
    <row r="305" spans="3:15" ht="18.600000000000001" customHeight="1">
      <c r="C305" s="194"/>
      <c r="D305" s="194"/>
      <c r="E305" s="194"/>
      <c r="F305" s="194"/>
      <c r="G305" s="194"/>
      <c r="H305" s="194"/>
      <c r="I305" s="194"/>
      <c r="J305" s="194"/>
      <c r="K305" s="194"/>
      <c r="L305" s="194"/>
      <c r="M305" s="194"/>
      <c r="N305" s="194"/>
      <c r="O305" s="194"/>
    </row>
    <row r="306" spans="3:15" ht="18.600000000000001" customHeight="1">
      <c r="C306" s="194"/>
      <c r="D306" s="194"/>
      <c r="E306" s="194"/>
      <c r="F306" s="194"/>
      <c r="G306" s="194"/>
      <c r="H306" s="194"/>
      <c r="I306" s="194"/>
      <c r="J306" s="194"/>
      <c r="K306" s="194"/>
      <c r="L306" s="194"/>
      <c r="M306" s="194"/>
      <c r="N306" s="194"/>
      <c r="O306" s="194"/>
    </row>
    <row r="307" spans="3:15" ht="18.600000000000001" customHeight="1">
      <c r="C307" s="194"/>
      <c r="D307" s="194"/>
      <c r="E307" s="194"/>
      <c r="F307" s="194"/>
      <c r="G307" s="194"/>
      <c r="H307" s="194"/>
      <c r="I307" s="194"/>
      <c r="J307" s="194"/>
      <c r="K307" s="194"/>
      <c r="L307" s="194"/>
      <c r="M307" s="194"/>
      <c r="N307" s="194"/>
      <c r="O307" s="194"/>
    </row>
    <row r="308" spans="3:15" ht="18.600000000000001" customHeight="1">
      <c r="C308" s="194"/>
      <c r="D308" s="194"/>
      <c r="E308" s="194"/>
      <c r="F308" s="194"/>
      <c r="G308" s="194"/>
      <c r="H308" s="194"/>
      <c r="I308" s="194"/>
      <c r="J308" s="194"/>
      <c r="K308" s="194"/>
      <c r="L308" s="194"/>
      <c r="M308" s="194"/>
      <c r="N308" s="194"/>
      <c r="O308" s="194"/>
    </row>
    <row r="309" spans="3:15" ht="18.600000000000001" customHeight="1">
      <c r="C309" s="194"/>
      <c r="D309" s="194"/>
      <c r="E309" s="194"/>
      <c r="F309" s="194"/>
      <c r="G309" s="194"/>
      <c r="H309" s="194"/>
      <c r="I309" s="194"/>
      <c r="J309" s="194"/>
      <c r="K309" s="194"/>
      <c r="L309" s="194"/>
      <c r="M309" s="194"/>
      <c r="N309" s="194"/>
      <c r="O309" s="194"/>
    </row>
    <row r="310" spans="3:15" ht="18.600000000000001" customHeight="1">
      <c r="C310" s="194"/>
      <c r="D310" s="194"/>
      <c r="E310" s="194"/>
      <c r="F310" s="194"/>
      <c r="G310" s="194"/>
      <c r="H310" s="194"/>
      <c r="I310" s="194"/>
      <c r="J310" s="194"/>
      <c r="K310" s="194"/>
      <c r="L310" s="194"/>
      <c r="M310" s="194"/>
      <c r="N310" s="194"/>
      <c r="O310" s="194"/>
    </row>
    <row r="311" spans="3:15" ht="18.600000000000001" customHeight="1">
      <c r="C311" s="194"/>
      <c r="D311" s="194"/>
      <c r="E311" s="194"/>
      <c r="F311" s="194"/>
      <c r="G311" s="194"/>
      <c r="H311" s="194"/>
      <c r="I311" s="194"/>
      <c r="J311" s="194"/>
      <c r="K311" s="194"/>
      <c r="L311" s="194"/>
      <c r="M311" s="194"/>
      <c r="N311" s="194"/>
      <c r="O311" s="194"/>
    </row>
    <row r="312" spans="3:15" ht="18.600000000000001" customHeight="1">
      <c r="C312" s="194"/>
      <c r="D312" s="194"/>
      <c r="E312" s="194"/>
      <c r="F312" s="194"/>
      <c r="G312" s="194"/>
      <c r="H312" s="194"/>
      <c r="I312" s="194"/>
      <c r="J312" s="194"/>
      <c r="K312" s="194"/>
      <c r="L312" s="194"/>
      <c r="M312" s="194"/>
      <c r="N312" s="194"/>
      <c r="O312" s="194"/>
    </row>
    <row r="313" spans="3:15" ht="18.600000000000001" customHeight="1">
      <c r="C313" s="194"/>
      <c r="D313" s="194"/>
      <c r="E313" s="194"/>
      <c r="F313" s="194"/>
      <c r="G313" s="194"/>
      <c r="H313" s="194"/>
      <c r="I313" s="194"/>
      <c r="J313" s="194"/>
      <c r="K313" s="194"/>
      <c r="L313" s="194"/>
      <c r="M313" s="194"/>
      <c r="N313" s="194"/>
      <c r="O313" s="194"/>
    </row>
    <row r="314" spans="3:15" ht="18.600000000000001" customHeight="1">
      <c r="C314" s="194"/>
      <c r="D314" s="194"/>
      <c r="E314" s="194"/>
      <c r="F314" s="194"/>
      <c r="G314" s="194"/>
      <c r="H314" s="194"/>
      <c r="I314" s="194"/>
      <c r="J314" s="194"/>
      <c r="K314" s="194"/>
      <c r="L314" s="194"/>
      <c r="M314" s="194"/>
      <c r="N314" s="194"/>
      <c r="O314" s="194"/>
    </row>
    <row r="315" spans="3:15" ht="18.600000000000001" customHeight="1">
      <c r="C315" s="194"/>
      <c r="D315" s="194"/>
      <c r="E315" s="194"/>
      <c r="F315" s="194"/>
      <c r="G315" s="194"/>
      <c r="H315" s="194"/>
      <c r="I315" s="194"/>
      <c r="J315" s="194"/>
      <c r="K315" s="194"/>
      <c r="L315" s="194"/>
      <c r="M315" s="194"/>
      <c r="N315" s="194"/>
      <c r="O315" s="194"/>
    </row>
    <row r="316" spans="3:15" ht="18.600000000000001" customHeight="1">
      <c r="C316" s="194"/>
      <c r="D316" s="194"/>
      <c r="E316" s="194"/>
      <c r="F316" s="194"/>
      <c r="G316" s="194"/>
      <c r="H316" s="194"/>
      <c r="I316" s="194"/>
      <c r="J316" s="194"/>
      <c r="K316" s="194"/>
      <c r="L316" s="194"/>
      <c r="M316" s="194"/>
      <c r="N316" s="194"/>
      <c r="O316" s="194"/>
    </row>
    <row r="317" spans="3:15" ht="18.600000000000001" customHeight="1">
      <c r="C317" s="194"/>
      <c r="D317" s="194"/>
      <c r="E317" s="194"/>
      <c r="F317" s="194"/>
      <c r="G317" s="194"/>
      <c r="H317" s="194"/>
      <c r="I317" s="194"/>
      <c r="J317" s="194"/>
      <c r="K317" s="194"/>
      <c r="L317" s="194"/>
      <c r="M317" s="194"/>
      <c r="N317" s="194"/>
      <c r="O317" s="194"/>
    </row>
    <row r="318" spans="3:15" ht="18.600000000000001" customHeight="1">
      <c r="C318" s="194"/>
      <c r="D318" s="194"/>
      <c r="E318" s="194"/>
      <c r="F318" s="194"/>
      <c r="G318" s="194"/>
      <c r="H318" s="194"/>
      <c r="I318" s="194"/>
      <c r="J318" s="194"/>
      <c r="K318" s="194"/>
      <c r="L318" s="194"/>
      <c r="M318" s="194"/>
      <c r="N318" s="194"/>
      <c r="O318" s="194"/>
    </row>
    <row r="319" spans="3:15" ht="18.600000000000001" customHeight="1">
      <c r="C319" s="194"/>
      <c r="D319" s="194"/>
      <c r="E319" s="194"/>
      <c r="F319" s="194"/>
      <c r="G319" s="194"/>
      <c r="H319" s="194"/>
      <c r="I319" s="194"/>
      <c r="J319" s="194"/>
      <c r="K319" s="194"/>
      <c r="L319" s="194"/>
      <c r="M319" s="194"/>
      <c r="N319" s="194"/>
      <c r="O319" s="194"/>
    </row>
    <row r="320" spans="3:15" ht="18.600000000000001" customHeight="1">
      <c r="C320" s="194"/>
      <c r="D320" s="194"/>
      <c r="E320" s="194"/>
      <c r="F320" s="194"/>
      <c r="G320" s="194"/>
      <c r="H320" s="194"/>
      <c r="I320" s="194"/>
      <c r="J320" s="194"/>
      <c r="K320" s="194"/>
      <c r="L320" s="194"/>
      <c r="M320" s="194"/>
      <c r="N320" s="194"/>
      <c r="O320" s="194"/>
    </row>
    <row r="321" spans="3:15" ht="18.600000000000001" customHeight="1">
      <c r="C321" s="194"/>
      <c r="D321" s="194"/>
      <c r="E321" s="194"/>
      <c r="F321" s="194"/>
      <c r="G321" s="194"/>
      <c r="H321" s="194"/>
      <c r="I321" s="194"/>
      <c r="J321" s="194"/>
      <c r="K321" s="194"/>
      <c r="L321" s="194"/>
      <c r="M321" s="194"/>
      <c r="N321" s="194"/>
      <c r="O321" s="194"/>
    </row>
    <row r="322" spans="3:15" ht="18.600000000000001" customHeight="1">
      <c r="C322" s="194"/>
      <c r="D322" s="194"/>
      <c r="E322" s="194"/>
      <c r="F322" s="194"/>
      <c r="G322" s="194"/>
      <c r="H322" s="194"/>
      <c r="I322" s="194"/>
      <c r="J322" s="194"/>
      <c r="K322" s="194"/>
      <c r="L322" s="194"/>
      <c r="M322" s="194"/>
      <c r="N322" s="194"/>
      <c r="O322" s="194"/>
    </row>
    <row r="323" spans="3:15" ht="18.600000000000001" customHeight="1">
      <c r="C323" s="194"/>
      <c r="D323" s="194"/>
      <c r="E323" s="194"/>
      <c r="F323" s="194"/>
      <c r="G323" s="194"/>
      <c r="H323" s="194"/>
      <c r="I323" s="194"/>
      <c r="J323" s="194"/>
      <c r="K323" s="194"/>
      <c r="L323" s="194"/>
      <c r="M323" s="194"/>
      <c r="N323" s="194"/>
      <c r="O323" s="194"/>
    </row>
    <row r="324" spans="3:15" ht="18.600000000000001" customHeight="1">
      <c r="C324" s="194"/>
      <c r="D324" s="194"/>
      <c r="E324" s="194"/>
      <c r="F324" s="194"/>
      <c r="G324" s="194"/>
      <c r="H324" s="194"/>
      <c r="I324" s="194"/>
      <c r="J324" s="194"/>
      <c r="K324" s="194"/>
      <c r="L324" s="194"/>
      <c r="M324" s="194"/>
      <c r="N324" s="194"/>
      <c r="O324" s="194"/>
    </row>
    <row r="325" spans="3:15" ht="18.600000000000001" customHeight="1">
      <c r="C325" s="194"/>
      <c r="D325" s="194"/>
      <c r="E325" s="194"/>
      <c r="F325" s="194"/>
      <c r="G325" s="194"/>
      <c r="H325" s="194"/>
      <c r="I325" s="194"/>
      <c r="J325" s="194"/>
      <c r="K325" s="194"/>
      <c r="L325" s="194"/>
      <c r="M325" s="194"/>
      <c r="N325" s="194"/>
      <c r="O325" s="194"/>
    </row>
    <row r="326" spans="3:15" ht="18.600000000000001" customHeight="1">
      <c r="C326" s="194"/>
      <c r="D326" s="194"/>
      <c r="E326" s="194"/>
      <c r="F326" s="194"/>
      <c r="G326" s="194"/>
      <c r="H326" s="194"/>
      <c r="I326" s="194"/>
      <c r="J326" s="194"/>
      <c r="K326" s="194"/>
      <c r="L326" s="194"/>
      <c r="M326" s="194"/>
      <c r="N326" s="194"/>
      <c r="O326" s="194"/>
    </row>
    <row r="327" spans="3:15" ht="18.600000000000001" customHeight="1">
      <c r="C327" s="194"/>
      <c r="D327" s="194"/>
      <c r="E327" s="194"/>
      <c r="F327" s="194"/>
      <c r="G327" s="194"/>
      <c r="H327" s="194"/>
      <c r="I327" s="194"/>
      <c r="J327" s="194"/>
      <c r="K327" s="194"/>
      <c r="L327" s="194"/>
      <c r="M327" s="194"/>
      <c r="N327" s="194"/>
      <c r="O327" s="194"/>
    </row>
    <row r="328" spans="3:15" ht="18.600000000000001" customHeight="1">
      <c r="C328" s="194"/>
      <c r="D328" s="194"/>
      <c r="E328" s="194"/>
      <c r="F328" s="194"/>
      <c r="G328" s="194"/>
      <c r="H328" s="194"/>
      <c r="I328" s="194"/>
      <c r="J328" s="194"/>
      <c r="K328" s="194"/>
      <c r="L328" s="194"/>
      <c r="M328" s="194"/>
      <c r="N328" s="194"/>
      <c r="O328" s="194"/>
    </row>
    <row r="329" spans="3:15" ht="18.600000000000001" customHeight="1">
      <c r="C329" s="194"/>
      <c r="D329" s="194"/>
      <c r="E329" s="194"/>
      <c r="F329" s="194"/>
      <c r="G329" s="194"/>
      <c r="H329" s="194"/>
      <c r="I329" s="194"/>
      <c r="J329" s="194"/>
      <c r="K329" s="194"/>
      <c r="L329" s="194"/>
      <c r="M329" s="194"/>
      <c r="N329" s="194"/>
      <c r="O329" s="194"/>
    </row>
    <row r="330" spans="3:15" ht="18.600000000000001" customHeight="1">
      <c r="C330" s="194"/>
      <c r="D330" s="194"/>
      <c r="E330" s="194"/>
      <c r="F330" s="194"/>
      <c r="G330" s="194"/>
      <c r="H330" s="194"/>
      <c r="I330" s="194"/>
      <c r="J330" s="194"/>
      <c r="K330" s="194"/>
      <c r="L330" s="194"/>
      <c r="M330" s="194"/>
      <c r="N330" s="194"/>
      <c r="O330" s="194"/>
    </row>
    <row r="331" spans="3:15" ht="18.600000000000001" customHeight="1">
      <c r="C331" s="194"/>
      <c r="D331" s="194"/>
      <c r="E331" s="194"/>
      <c r="F331" s="194"/>
      <c r="G331" s="194"/>
      <c r="H331" s="194"/>
      <c r="I331" s="194"/>
      <c r="J331" s="194"/>
      <c r="K331" s="194"/>
      <c r="L331" s="194"/>
      <c r="M331" s="194"/>
      <c r="N331" s="194"/>
      <c r="O331" s="194"/>
    </row>
    <row r="332" spans="3:15" ht="18.600000000000001" customHeight="1">
      <c r="C332" s="194"/>
      <c r="D332" s="194"/>
      <c r="E332" s="194"/>
      <c r="F332" s="194"/>
      <c r="G332" s="194"/>
      <c r="H332" s="194"/>
      <c r="I332" s="194"/>
      <c r="J332" s="194"/>
      <c r="K332" s="194"/>
      <c r="L332" s="194"/>
      <c r="M332" s="194"/>
      <c r="N332" s="194"/>
      <c r="O332" s="194"/>
    </row>
    <row r="333" spans="3:15" ht="18.600000000000001" customHeight="1">
      <c r="C333" s="194"/>
      <c r="D333" s="194"/>
      <c r="E333" s="194"/>
      <c r="F333" s="194"/>
      <c r="G333" s="194"/>
      <c r="H333" s="194"/>
      <c r="I333" s="194"/>
      <c r="J333" s="194"/>
      <c r="K333" s="194"/>
      <c r="L333" s="194"/>
      <c r="M333" s="194"/>
      <c r="N333" s="194"/>
      <c r="O333" s="194"/>
    </row>
    <row r="334" spans="3:15" ht="18.600000000000001" customHeight="1">
      <c r="C334" s="194"/>
      <c r="D334" s="194"/>
      <c r="E334" s="194"/>
      <c r="F334" s="194"/>
      <c r="G334" s="194"/>
      <c r="H334" s="194"/>
      <c r="I334" s="194"/>
      <c r="J334" s="194"/>
      <c r="K334" s="194"/>
      <c r="L334" s="194"/>
      <c r="M334" s="194"/>
      <c r="N334" s="194"/>
      <c r="O334" s="194"/>
    </row>
    <row r="335" spans="3:15" ht="18.600000000000001" customHeight="1">
      <c r="C335" s="194"/>
      <c r="D335" s="194"/>
      <c r="E335" s="194"/>
      <c r="F335" s="194"/>
      <c r="G335" s="194"/>
      <c r="H335" s="194"/>
      <c r="I335" s="194"/>
      <c r="J335" s="194"/>
      <c r="K335" s="194"/>
      <c r="L335" s="194"/>
      <c r="M335" s="194"/>
      <c r="N335" s="194"/>
      <c r="O335" s="194"/>
    </row>
    <row r="336" spans="3:15" ht="18.600000000000001" customHeight="1">
      <c r="C336" s="194"/>
      <c r="D336" s="194"/>
      <c r="E336" s="194"/>
      <c r="F336" s="194"/>
      <c r="G336" s="194"/>
      <c r="H336" s="194"/>
      <c r="I336" s="194"/>
      <c r="J336" s="194"/>
      <c r="K336" s="194"/>
      <c r="L336" s="194"/>
      <c r="M336" s="194"/>
      <c r="N336" s="194"/>
      <c r="O336" s="194"/>
    </row>
    <row r="337" spans="3:15" ht="18.600000000000001" customHeight="1">
      <c r="C337" s="194"/>
      <c r="D337" s="194"/>
      <c r="E337" s="194"/>
      <c r="F337" s="194"/>
      <c r="G337" s="194"/>
      <c r="H337" s="194"/>
      <c r="I337" s="194"/>
      <c r="J337" s="194"/>
      <c r="K337" s="194"/>
      <c r="L337" s="194"/>
      <c r="M337" s="194"/>
      <c r="N337" s="194"/>
      <c r="O337" s="194"/>
    </row>
    <row r="338" spans="3:15" ht="18.600000000000001" customHeight="1">
      <c r="C338" s="194"/>
      <c r="D338" s="194"/>
      <c r="E338" s="194"/>
      <c r="F338" s="194"/>
      <c r="G338" s="194"/>
      <c r="H338" s="194"/>
      <c r="I338" s="194"/>
      <c r="J338" s="194"/>
      <c r="K338" s="194"/>
      <c r="L338" s="194"/>
      <c r="M338" s="194"/>
      <c r="N338" s="194"/>
      <c r="O338" s="194"/>
    </row>
    <row r="339" spans="3:15" ht="18.600000000000001" customHeight="1">
      <c r="C339" s="194"/>
      <c r="D339" s="194"/>
      <c r="E339" s="194"/>
      <c r="F339" s="194"/>
      <c r="G339" s="194"/>
      <c r="H339" s="194"/>
      <c r="I339" s="194"/>
      <c r="J339" s="194"/>
      <c r="K339" s="194"/>
      <c r="L339" s="194"/>
      <c r="M339" s="194"/>
      <c r="N339" s="194"/>
      <c r="O339" s="194"/>
    </row>
    <row r="340" spans="3:15" ht="18.600000000000001" customHeight="1">
      <c r="C340" s="194"/>
      <c r="D340" s="194"/>
      <c r="E340" s="194"/>
      <c r="F340" s="194"/>
      <c r="G340" s="194"/>
      <c r="H340" s="194"/>
      <c r="I340" s="194"/>
      <c r="J340" s="194"/>
      <c r="K340" s="194"/>
      <c r="L340" s="194"/>
      <c r="M340" s="194"/>
      <c r="N340" s="194"/>
      <c r="O340" s="194"/>
    </row>
    <row r="341" spans="3:15" ht="18.600000000000001" customHeight="1">
      <c r="C341" s="194"/>
      <c r="D341" s="194"/>
      <c r="E341" s="194"/>
      <c r="F341" s="194"/>
      <c r="G341" s="194"/>
      <c r="H341" s="194"/>
      <c r="I341" s="194"/>
      <c r="J341" s="194"/>
      <c r="K341" s="194"/>
      <c r="L341" s="194"/>
      <c r="M341" s="194"/>
      <c r="N341" s="194"/>
      <c r="O341" s="194"/>
    </row>
    <row r="342" spans="3:15" ht="18.600000000000001" customHeight="1">
      <c r="C342" s="194"/>
      <c r="D342" s="194"/>
      <c r="E342" s="194"/>
      <c r="F342" s="194"/>
      <c r="G342" s="194"/>
      <c r="H342" s="194"/>
      <c r="I342" s="194"/>
      <c r="J342" s="194"/>
      <c r="K342" s="194"/>
      <c r="L342" s="194"/>
      <c r="M342" s="194"/>
      <c r="N342" s="194"/>
      <c r="O342" s="194"/>
    </row>
    <row r="343" spans="3:15" ht="18.600000000000001" customHeight="1">
      <c r="C343" s="194"/>
      <c r="D343" s="194"/>
      <c r="E343" s="194"/>
      <c r="F343" s="194"/>
      <c r="G343" s="194"/>
      <c r="H343" s="194"/>
      <c r="I343" s="194"/>
      <c r="J343" s="194"/>
      <c r="K343" s="194"/>
      <c r="L343" s="194"/>
      <c r="M343" s="194"/>
      <c r="N343" s="194"/>
      <c r="O343" s="194"/>
    </row>
    <row r="344" spans="3:15" ht="18.600000000000001" customHeight="1">
      <c r="C344" s="194"/>
      <c r="D344" s="194"/>
      <c r="E344" s="194"/>
      <c r="F344" s="194"/>
      <c r="G344" s="194"/>
      <c r="H344" s="194"/>
      <c r="I344" s="194"/>
      <c r="J344" s="194"/>
      <c r="K344" s="194"/>
      <c r="L344" s="194"/>
      <c r="M344" s="194"/>
      <c r="N344" s="194"/>
      <c r="O344" s="194"/>
    </row>
    <row r="345" spans="3:15" ht="18.600000000000001" customHeight="1">
      <c r="C345" s="194"/>
      <c r="D345" s="194"/>
      <c r="E345" s="194"/>
      <c r="F345" s="194"/>
      <c r="G345" s="194"/>
      <c r="H345" s="194"/>
      <c r="I345" s="194"/>
      <c r="J345" s="194"/>
      <c r="K345" s="194"/>
      <c r="L345" s="194"/>
      <c r="M345" s="194"/>
      <c r="N345" s="194"/>
      <c r="O345" s="194"/>
    </row>
    <row r="346" spans="3:15" ht="18.600000000000001" customHeight="1">
      <c r="C346" s="194"/>
      <c r="D346" s="194"/>
      <c r="E346" s="194"/>
      <c r="F346" s="194"/>
      <c r="G346" s="194"/>
      <c r="H346" s="194"/>
      <c r="I346" s="194"/>
      <c r="J346" s="194"/>
      <c r="K346" s="194"/>
      <c r="L346" s="194"/>
      <c r="M346" s="194"/>
      <c r="N346" s="194"/>
      <c r="O346" s="194"/>
    </row>
    <row r="347" spans="3:15" ht="18.600000000000001" customHeight="1">
      <c r="C347" s="194"/>
      <c r="D347" s="194"/>
      <c r="E347" s="194"/>
      <c r="F347" s="194"/>
      <c r="G347" s="194"/>
      <c r="H347" s="194"/>
      <c r="I347" s="194"/>
      <c r="J347" s="194"/>
      <c r="K347" s="194"/>
      <c r="L347" s="194"/>
      <c r="M347" s="194"/>
      <c r="N347" s="194"/>
      <c r="O347" s="194"/>
    </row>
    <row r="348" spans="3:15" ht="18.600000000000001" customHeight="1">
      <c r="C348" s="194"/>
      <c r="D348" s="194"/>
      <c r="E348" s="194"/>
      <c r="F348" s="194"/>
      <c r="G348" s="194"/>
      <c r="H348" s="194"/>
      <c r="I348" s="194"/>
      <c r="J348" s="194"/>
      <c r="K348" s="194"/>
      <c r="L348" s="194"/>
      <c r="M348" s="194"/>
      <c r="N348" s="194"/>
      <c r="O348" s="194"/>
    </row>
    <row r="349" spans="3:15" ht="18.600000000000001" customHeight="1">
      <c r="C349" s="194"/>
      <c r="D349" s="194"/>
      <c r="E349" s="194"/>
      <c r="F349" s="194"/>
      <c r="G349" s="194"/>
      <c r="H349" s="194"/>
      <c r="I349" s="194"/>
      <c r="J349" s="194"/>
      <c r="K349" s="194"/>
      <c r="L349" s="194"/>
      <c r="M349" s="194"/>
      <c r="N349" s="194"/>
      <c r="O349" s="194"/>
    </row>
    <row r="350" spans="3:15" ht="18.600000000000001" customHeight="1">
      <c r="C350" s="194"/>
      <c r="D350" s="194"/>
      <c r="E350" s="194"/>
      <c r="F350" s="194"/>
      <c r="G350" s="194"/>
      <c r="H350" s="194"/>
      <c r="I350" s="194"/>
      <c r="J350" s="194"/>
      <c r="K350" s="194"/>
      <c r="L350" s="194"/>
      <c r="M350" s="194"/>
      <c r="N350" s="194"/>
      <c r="O350" s="194"/>
    </row>
    <row r="351" spans="3:15" ht="18.600000000000001" customHeight="1">
      <c r="C351" s="194"/>
      <c r="D351" s="194"/>
      <c r="E351" s="194"/>
      <c r="F351" s="194"/>
      <c r="G351" s="194"/>
      <c r="H351" s="194"/>
      <c r="I351" s="194"/>
      <c r="J351" s="194"/>
      <c r="K351" s="194"/>
      <c r="L351" s="194"/>
      <c r="M351" s="194"/>
      <c r="N351" s="194"/>
      <c r="O351" s="194"/>
    </row>
    <row r="352" spans="3:15" ht="18.600000000000001" customHeight="1">
      <c r="C352" s="194"/>
      <c r="D352" s="194"/>
      <c r="E352" s="194"/>
      <c r="F352" s="194"/>
      <c r="G352" s="194"/>
      <c r="H352" s="194"/>
      <c r="I352" s="194"/>
      <c r="J352" s="194"/>
      <c r="K352" s="194"/>
      <c r="L352" s="194"/>
      <c r="M352" s="194"/>
      <c r="N352" s="194"/>
      <c r="O352" s="194"/>
    </row>
    <row r="353" spans="3:15" ht="18.600000000000001" customHeight="1">
      <c r="C353" s="194"/>
      <c r="D353" s="194"/>
      <c r="E353" s="194"/>
      <c r="F353" s="194"/>
      <c r="G353" s="194"/>
      <c r="H353" s="194"/>
      <c r="I353" s="194"/>
      <c r="J353" s="194"/>
      <c r="K353" s="194"/>
      <c r="L353" s="194"/>
      <c r="M353" s="194"/>
      <c r="N353" s="194"/>
      <c r="O353" s="194"/>
    </row>
    <row r="354" spans="3:15" ht="18.600000000000001" customHeight="1">
      <c r="C354" s="194"/>
      <c r="D354" s="194"/>
      <c r="E354" s="194"/>
      <c r="F354" s="194"/>
      <c r="G354" s="194"/>
      <c r="H354" s="194"/>
      <c r="I354" s="194"/>
      <c r="J354" s="194"/>
      <c r="K354" s="194"/>
      <c r="L354" s="194"/>
      <c r="M354" s="194"/>
      <c r="N354" s="194"/>
      <c r="O354" s="194"/>
    </row>
    <row r="355" spans="3:15" ht="18.600000000000001" customHeight="1">
      <c r="C355" s="194"/>
      <c r="D355" s="194"/>
      <c r="E355" s="194"/>
      <c r="F355" s="194"/>
      <c r="G355" s="194"/>
      <c r="H355" s="194"/>
      <c r="I355" s="194"/>
      <c r="J355" s="194"/>
      <c r="K355" s="194"/>
      <c r="L355" s="194"/>
      <c r="M355" s="194"/>
      <c r="N355" s="194"/>
      <c r="O355" s="194"/>
    </row>
    <row r="356" spans="3:15" ht="18.600000000000001" customHeight="1">
      <c r="C356" s="194"/>
      <c r="D356" s="194"/>
      <c r="E356" s="194"/>
      <c r="F356" s="194"/>
      <c r="G356" s="194"/>
      <c r="H356" s="194"/>
      <c r="I356" s="194"/>
      <c r="J356" s="194"/>
      <c r="K356" s="194"/>
      <c r="L356" s="194"/>
      <c r="M356" s="194"/>
      <c r="N356" s="194"/>
      <c r="O356" s="194"/>
    </row>
    <row r="357" spans="3:15" ht="18.600000000000001" customHeight="1">
      <c r="C357" s="194"/>
      <c r="D357" s="194"/>
      <c r="E357" s="194"/>
      <c r="F357" s="194"/>
      <c r="G357" s="194"/>
      <c r="H357" s="194"/>
      <c r="I357" s="194"/>
      <c r="J357" s="194"/>
      <c r="K357" s="194"/>
      <c r="L357" s="194"/>
      <c r="M357" s="194"/>
      <c r="N357" s="194"/>
      <c r="O357" s="194"/>
    </row>
    <row r="358" spans="3:15" ht="18.600000000000001" customHeight="1">
      <c r="C358" s="194"/>
      <c r="D358" s="194"/>
      <c r="E358" s="194"/>
      <c r="F358" s="194"/>
      <c r="G358" s="194"/>
      <c r="H358" s="194"/>
      <c r="I358" s="194"/>
      <c r="J358" s="194"/>
      <c r="K358" s="194"/>
      <c r="L358" s="194"/>
      <c r="M358" s="194"/>
      <c r="N358" s="194"/>
      <c r="O358" s="194"/>
    </row>
    <row r="359" spans="3:15" ht="18.600000000000001" customHeight="1">
      <c r="C359" s="194"/>
      <c r="D359" s="194"/>
      <c r="E359" s="194"/>
      <c r="F359" s="194"/>
      <c r="G359" s="194"/>
      <c r="H359" s="194"/>
      <c r="I359" s="194"/>
      <c r="J359" s="194"/>
      <c r="K359" s="194"/>
      <c r="L359" s="194"/>
      <c r="M359" s="194"/>
      <c r="N359" s="194"/>
      <c r="O359" s="194"/>
    </row>
    <row r="360" spans="3:15" ht="18.600000000000001" customHeight="1">
      <c r="C360" s="194"/>
      <c r="D360" s="194"/>
      <c r="E360" s="194"/>
      <c r="F360" s="194"/>
      <c r="G360" s="194"/>
      <c r="H360" s="194"/>
      <c r="I360" s="194"/>
      <c r="J360" s="194"/>
      <c r="K360" s="194"/>
      <c r="L360" s="194"/>
      <c r="M360" s="194"/>
      <c r="N360" s="194"/>
      <c r="O360" s="194"/>
    </row>
    <row r="361" spans="3:15" ht="18.600000000000001" customHeight="1">
      <c r="C361" s="194"/>
      <c r="D361" s="194"/>
      <c r="E361" s="194"/>
      <c r="F361" s="194"/>
      <c r="G361" s="194"/>
      <c r="H361" s="194"/>
      <c r="I361" s="194"/>
      <c r="J361" s="194"/>
      <c r="K361" s="194"/>
      <c r="L361" s="194"/>
      <c r="M361" s="194"/>
      <c r="N361" s="194"/>
      <c r="O361" s="194"/>
    </row>
    <row r="362" spans="3:15" ht="18.600000000000001" customHeight="1">
      <c r="C362" s="194"/>
      <c r="D362" s="194"/>
      <c r="E362" s="194"/>
      <c r="F362" s="194"/>
      <c r="G362" s="194"/>
      <c r="H362" s="194"/>
      <c r="I362" s="194"/>
      <c r="J362" s="194"/>
      <c r="K362" s="194"/>
      <c r="L362" s="194"/>
      <c r="M362" s="194"/>
      <c r="N362" s="194"/>
      <c r="O362" s="194"/>
    </row>
    <row r="363" spans="3:15" ht="18.600000000000001" customHeight="1">
      <c r="C363" s="194"/>
      <c r="D363" s="194"/>
      <c r="E363" s="194"/>
      <c r="F363" s="194"/>
      <c r="G363" s="194"/>
      <c r="H363" s="194"/>
      <c r="I363" s="194"/>
      <c r="J363" s="194"/>
      <c r="K363" s="194"/>
      <c r="L363" s="194"/>
      <c r="M363" s="194"/>
      <c r="N363" s="194"/>
      <c r="O363" s="194"/>
    </row>
    <row r="364" spans="3:15" ht="18.600000000000001" customHeight="1">
      <c r="C364" s="194"/>
      <c r="D364" s="194"/>
      <c r="E364" s="194"/>
      <c r="F364" s="194"/>
      <c r="G364" s="194"/>
      <c r="H364" s="194"/>
      <c r="I364" s="194"/>
      <c r="J364" s="194"/>
      <c r="K364" s="194"/>
      <c r="L364" s="194"/>
      <c r="M364" s="194"/>
      <c r="N364" s="194"/>
      <c r="O364" s="194"/>
    </row>
    <row r="365" spans="3:15" ht="18.600000000000001" customHeight="1">
      <c r="C365" s="194"/>
      <c r="D365" s="194"/>
      <c r="E365" s="194"/>
      <c r="F365" s="194"/>
      <c r="G365" s="194"/>
      <c r="H365" s="194"/>
      <c r="I365" s="194"/>
      <c r="J365" s="194"/>
      <c r="K365" s="194"/>
      <c r="L365" s="194"/>
      <c r="M365" s="194"/>
      <c r="N365" s="194"/>
      <c r="O365" s="194"/>
    </row>
    <row r="366" spans="3:15" ht="18.600000000000001" customHeight="1">
      <c r="C366" s="194"/>
      <c r="D366" s="194"/>
      <c r="E366" s="194"/>
      <c r="F366" s="194"/>
      <c r="G366" s="194"/>
      <c r="H366" s="194"/>
      <c r="I366" s="194"/>
      <c r="J366" s="194"/>
      <c r="K366" s="194"/>
      <c r="L366" s="194"/>
      <c r="M366" s="194"/>
      <c r="N366" s="194"/>
      <c r="O366" s="194"/>
    </row>
    <row r="367" spans="3:15" ht="18.600000000000001" customHeight="1">
      <c r="C367" s="194"/>
      <c r="D367" s="194"/>
      <c r="E367" s="194"/>
      <c r="F367" s="194"/>
      <c r="G367" s="194"/>
      <c r="H367" s="194"/>
      <c r="I367" s="194"/>
      <c r="J367" s="194"/>
      <c r="K367" s="194"/>
      <c r="L367" s="194"/>
      <c r="M367" s="194"/>
      <c r="N367" s="194"/>
      <c r="O367" s="194"/>
    </row>
    <row r="368" spans="3:15" ht="18.600000000000001" customHeight="1">
      <c r="C368" s="194"/>
      <c r="D368" s="194"/>
      <c r="E368" s="194"/>
      <c r="F368" s="194"/>
      <c r="G368" s="194"/>
      <c r="H368" s="194"/>
      <c r="I368" s="194"/>
      <c r="J368" s="194"/>
      <c r="K368" s="194"/>
      <c r="L368" s="194"/>
      <c r="M368" s="194"/>
      <c r="N368" s="194"/>
      <c r="O368" s="194"/>
    </row>
    <row r="369" spans="3:15" ht="18.600000000000001" customHeight="1">
      <c r="C369" s="194"/>
      <c r="D369" s="194"/>
      <c r="E369" s="194"/>
      <c r="F369" s="194"/>
      <c r="G369" s="194"/>
      <c r="H369" s="194"/>
      <c r="I369" s="194"/>
      <c r="J369" s="194"/>
      <c r="K369" s="194"/>
      <c r="L369" s="194"/>
      <c r="M369" s="194"/>
      <c r="N369" s="194"/>
      <c r="O369" s="194"/>
    </row>
    <row r="370" spans="3:15" ht="18.600000000000001" customHeight="1">
      <c r="C370" s="194"/>
      <c r="D370" s="194"/>
      <c r="E370" s="194"/>
      <c r="F370" s="194"/>
      <c r="G370" s="194"/>
      <c r="H370" s="194"/>
      <c r="I370" s="194"/>
      <c r="J370" s="194"/>
      <c r="K370" s="194"/>
      <c r="L370" s="194"/>
      <c r="M370" s="194"/>
      <c r="N370" s="194"/>
      <c r="O370" s="194"/>
    </row>
    <row r="371" spans="3:15" ht="18.600000000000001" customHeight="1">
      <c r="C371" s="194"/>
      <c r="D371" s="194"/>
      <c r="E371" s="194"/>
      <c r="F371" s="194"/>
      <c r="G371" s="194"/>
      <c r="H371" s="194"/>
      <c r="I371" s="194"/>
      <c r="J371" s="194"/>
      <c r="K371" s="194"/>
      <c r="L371" s="194"/>
      <c r="M371" s="194"/>
      <c r="N371" s="194"/>
      <c r="O371" s="194"/>
    </row>
    <row r="372" spans="3:15" ht="18.600000000000001" customHeight="1">
      <c r="C372" s="194"/>
      <c r="D372" s="194"/>
      <c r="E372" s="194"/>
      <c r="F372" s="194"/>
      <c r="G372" s="194"/>
      <c r="H372" s="194"/>
      <c r="I372" s="194"/>
      <c r="J372" s="194"/>
      <c r="K372" s="194"/>
      <c r="L372" s="194"/>
      <c r="M372" s="194"/>
      <c r="N372" s="194"/>
      <c r="O372" s="194"/>
    </row>
    <row r="373" spans="3:15" ht="18.600000000000001" customHeight="1">
      <c r="C373" s="194"/>
      <c r="D373" s="194"/>
      <c r="E373" s="194"/>
      <c r="F373" s="194"/>
      <c r="G373" s="194"/>
      <c r="H373" s="194"/>
      <c r="I373" s="194"/>
      <c r="J373" s="194"/>
      <c r="K373" s="194"/>
      <c r="L373" s="194"/>
      <c r="M373" s="194"/>
      <c r="N373" s="194"/>
      <c r="O373" s="194"/>
    </row>
    <row r="374" spans="3:15" ht="18.600000000000001" customHeight="1">
      <c r="C374" s="194"/>
      <c r="D374" s="194"/>
      <c r="E374" s="194"/>
      <c r="F374" s="194"/>
      <c r="G374" s="194"/>
      <c r="H374" s="194"/>
      <c r="I374" s="194"/>
      <c r="J374" s="194"/>
      <c r="K374" s="194"/>
      <c r="L374" s="194"/>
      <c r="M374" s="194"/>
      <c r="N374" s="194"/>
      <c r="O374" s="194"/>
    </row>
    <row r="375" spans="3:15" ht="18.600000000000001" customHeight="1">
      <c r="C375" s="194"/>
      <c r="D375" s="194"/>
      <c r="E375" s="194"/>
      <c r="F375" s="194"/>
      <c r="G375" s="194"/>
      <c r="H375" s="194"/>
      <c r="I375" s="194"/>
      <c r="J375" s="194"/>
      <c r="K375" s="194"/>
      <c r="L375" s="194"/>
      <c r="M375" s="194"/>
      <c r="N375" s="194"/>
      <c r="O375" s="194"/>
    </row>
    <row r="376" spans="3:15" ht="18.600000000000001" customHeight="1">
      <c r="C376" s="194"/>
      <c r="D376" s="194"/>
      <c r="E376" s="194"/>
      <c r="F376" s="194"/>
      <c r="G376" s="194"/>
      <c r="H376" s="194"/>
      <c r="I376" s="194"/>
      <c r="J376" s="194"/>
      <c r="K376" s="194"/>
      <c r="L376" s="194"/>
      <c r="M376" s="194"/>
      <c r="N376" s="194"/>
      <c r="O376" s="194"/>
    </row>
    <row r="377" spans="3:15" ht="18.600000000000001" customHeight="1">
      <c r="C377" s="194"/>
      <c r="D377" s="194"/>
      <c r="E377" s="194"/>
      <c r="F377" s="194"/>
      <c r="G377" s="194"/>
      <c r="H377" s="194"/>
      <c r="I377" s="194"/>
      <c r="J377" s="194"/>
      <c r="K377" s="194"/>
      <c r="L377" s="194"/>
      <c r="M377" s="194"/>
      <c r="N377" s="194"/>
      <c r="O377" s="194"/>
    </row>
    <row r="378" spans="3:15" ht="18.600000000000001" customHeight="1">
      <c r="C378" s="194"/>
      <c r="D378" s="194"/>
      <c r="E378" s="194"/>
      <c r="F378" s="194"/>
      <c r="G378" s="194"/>
      <c r="H378" s="194"/>
      <c r="I378" s="194"/>
      <c r="J378" s="194"/>
      <c r="K378" s="194"/>
      <c r="L378" s="194"/>
      <c r="M378" s="194"/>
      <c r="N378" s="194"/>
      <c r="O378" s="194"/>
    </row>
    <row r="379" spans="3:15" ht="18.600000000000001" customHeight="1">
      <c r="C379" s="194"/>
      <c r="D379" s="194"/>
      <c r="E379" s="194"/>
      <c r="F379" s="194"/>
      <c r="G379" s="194"/>
      <c r="H379" s="194"/>
      <c r="I379" s="194"/>
      <c r="J379" s="194"/>
      <c r="K379" s="194"/>
      <c r="L379" s="194"/>
      <c r="M379" s="194"/>
      <c r="N379" s="194"/>
      <c r="O379" s="194"/>
    </row>
    <row r="380" spans="3:15" ht="18.600000000000001" customHeight="1">
      <c r="C380" s="194"/>
      <c r="D380" s="194"/>
      <c r="E380" s="194"/>
      <c r="F380" s="194"/>
      <c r="G380" s="194"/>
      <c r="H380" s="194"/>
      <c r="I380" s="194"/>
      <c r="J380" s="194"/>
      <c r="K380" s="194"/>
      <c r="L380" s="194"/>
      <c r="M380" s="194"/>
      <c r="N380" s="194"/>
      <c r="O380" s="194"/>
    </row>
    <row r="381" spans="3:15" ht="18.600000000000001" customHeight="1">
      <c r="C381" s="194"/>
      <c r="D381" s="194"/>
      <c r="E381" s="194"/>
      <c r="F381" s="194"/>
      <c r="G381" s="194"/>
      <c r="H381" s="194"/>
      <c r="I381" s="194"/>
      <c r="J381" s="194"/>
      <c r="K381" s="194"/>
      <c r="L381" s="194"/>
      <c r="M381" s="194"/>
      <c r="N381" s="194"/>
      <c r="O381" s="194"/>
    </row>
    <row r="382" spans="3:15" ht="18.600000000000001" customHeight="1">
      <c r="C382" s="194"/>
      <c r="D382" s="194"/>
      <c r="E382" s="194"/>
      <c r="F382" s="194"/>
      <c r="G382" s="194"/>
      <c r="H382" s="194"/>
      <c r="I382" s="194"/>
      <c r="J382" s="194"/>
      <c r="K382" s="194"/>
      <c r="L382" s="194"/>
      <c r="M382" s="194"/>
      <c r="N382" s="194"/>
      <c r="O382" s="194"/>
    </row>
    <row r="383" spans="3:15" ht="18.600000000000001" customHeight="1">
      <c r="C383" s="194"/>
      <c r="D383" s="194"/>
      <c r="E383" s="194"/>
      <c r="F383" s="194"/>
      <c r="G383" s="194"/>
      <c r="H383" s="194"/>
      <c r="I383" s="194"/>
      <c r="J383" s="194"/>
      <c r="K383" s="194"/>
      <c r="L383" s="194"/>
      <c r="M383" s="194"/>
      <c r="N383" s="194"/>
      <c r="O383" s="194"/>
    </row>
    <row r="384" spans="3:15" ht="18.600000000000001" customHeight="1">
      <c r="C384" s="194"/>
      <c r="D384" s="194"/>
      <c r="E384" s="194"/>
      <c r="F384" s="194"/>
      <c r="G384" s="194"/>
      <c r="H384" s="194"/>
      <c r="I384" s="194"/>
      <c r="J384" s="194"/>
      <c r="K384" s="194"/>
      <c r="L384" s="194"/>
      <c r="M384" s="194"/>
      <c r="N384" s="194"/>
      <c r="O384" s="194"/>
    </row>
    <row r="385" spans="3:15" ht="18.600000000000001" customHeight="1">
      <c r="C385" s="194"/>
      <c r="D385" s="194"/>
      <c r="E385" s="194"/>
      <c r="F385" s="194"/>
      <c r="G385" s="194"/>
      <c r="H385" s="194"/>
      <c r="I385" s="194"/>
      <c r="J385" s="194"/>
      <c r="K385" s="194"/>
      <c r="L385" s="194"/>
      <c r="M385" s="194"/>
      <c r="N385" s="194"/>
      <c r="O385" s="194"/>
    </row>
    <row r="386" spans="3:15" ht="18.600000000000001" customHeight="1">
      <c r="C386" s="194"/>
      <c r="D386" s="194"/>
      <c r="E386" s="194"/>
      <c r="F386" s="194"/>
      <c r="G386" s="194"/>
      <c r="H386" s="194"/>
      <c r="I386" s="194"/>
      <c r="J386" s="194"/>
      <c r="K386" s="194"/>
      <c r="L386" s="194"/>
      <c r="M386" s="194"/>
      <c r="N386" s="194"/>
      <c r="O386" s="194"/>
    </row>
    <row r="387" spans="3:15" ht="18.600000000000001" customHeight="1">
      <c r="C387" s="194"/>
      <c r="D387" s="194"/>
      <c r="E387" s="194"/>
      <c r="F387" s="194"/>
      <c r="G387" s="194"/>
      <c r="H387" s="194"/>
      <c r="I387" s="194"/>
      <c r="J387" s="194"/>
      <c r="K387" s="194"/>
      <c r="L387" s="194"/>
      <c r="M387" s="194"/>
      <c r="N387" s="194"/>
      <c r="O387" s="194"/>
    </row>
    <row r="388" spans="3:15" ht="18.600000000000001" customHeight="1">
      <c r="C388" s="194"/>
      <c r="D388" s="194"/>
      <c r="E388" s="194"/>
      <c r="F388" s="194"/>
      <c r="G388" s="194"/>
      <c r="H388" s="194"/>
      <c r="I388" s="194"/>
      <c r="J388" s="194"/>
      <c r="K388" s="194"/>
      <c r="L388" s="194"/>
      <c r="M388" s="194"/>
      <c r="N388" s="194"/>
      <c r="O388" s="194"/>
    </row>
    <row r="389" spans="3:15" ht="18.600000000000001" customHeight="1">
      <c r="C389" s="194"/>
      <c r="D389" s="194"/>
      <c r="E389" s="194"/>
      <c r="F389" s="194"/>
      <c r="G389" s="194"/>
      <c r="H389" s="194"/>
      <c r="I389" s="194"/>
      <c r="J389" s="194"/>
      <c r="K389" s="194"/>
      <c r="L389" s="194"/>
      <c r="M389" s="194"/>
      <c r="N389" s="194"/>
      <c r="O389" s="194"/>
    </row>
    <row r="390" spans="3:15" ht="18.600000000000001" customHeight="1">
      <c r="C390" s="194"/>
      <c r="D390" s="194"/>
      <c r="E390" s="194"/>
      <c r="F390" s="194"/>
      <c r="G390" s="194"/>
      <c r="H390" s="194"/>
      <c r="I390" s="194"/>
      <c r="J390" s="194"/>
      <c r="K390" s="194"/>
      <c r="L390" s="194"/>
      <c r="M390" s="194"/>
      <c r="N390" s="194"/>
      <c r="O390" s="194"/>
    </row>
    <row r="391" spans="3:15" ht="18.600000000000001" customHeight="1">
      <c r="C391" s="194"/>
      <c r="D391" s="194"/>
      <c r="E391" s="194"/>
      <c r="F391" s="194"/>
      <c r="G391" s="194"/>
      <c r="H391" s="194"/>
      <c r="I391" s="194"/>
      <c r="J391" s="194"/>
      <c r="K391" s="194"/>
      <c r="L391" s="194"/>
      <c r="M391" s="194"/>
      <c r="N391" s="194"/>
      <c r="O391" s="194"/>
    </row>
    <row r="392" spans="3:15" ht="18.600000000000001" customHeight="1">
      <c r="C392" s="194"/>
      <c r="D392" s="194"/>
      <c r="E392" s="194"/>
      <c r="F392" s="194"/>
      <c r="G392" s="194"/>
      <c r="H392" s="194"/>
      <c r="I392" s="194"/>
      <c r="J392" s="194"/>
      <c r="K392" s="194"/>
      <c r="L392" s="194"/>
      <c r="M392" s="194"/>
      <c r="N392" s="194"/>
      <c r="O392" s="194"/>
    </row>
    <row r="393" spans="3:15" ht="18.600000000000001" customHeight="1">
      <c r="C393" s="194"/>
      <c r="D393" s="194"/>
      <c r="E393" s="194"/>
      <c r="F393" s="194"/>
      <c r="G393" s="194"/>
      <c r="H393" s="194"/>
      <c r="I393" s="194"/>
      <c r="J393" s="194"/>
      <c r="K393" s="194"/>
      <c r="L393" s="194"/>
      <c r="M393" s="194"/>
      <c r="N393" s="194"/>
      <c r="O393" s="194"/>
    </row>
    <row r="394" spans="3:15" ht="18.600000000000001" customHeight="1">
      <c r="C394" s="194"/>
      <c r="D394" s="194"/>
      <c r="E394" s="194"/>
      <c r="F394" s="194"/>
      <c r="G394" s="194"/>
      <c r="H394" s="194"/>
      <c r="I394" s="194"/>
      <c r="J394" s="194"/>
      <c r="K394" s="194"/>
      <c r="L394" s="194"/>
      <c r="M394" s="194"/>
      <c r="N394" s="194"/>
      <c r="O394" s="194"/>
    </row>
    <row r="395" spans="3:15" ht="18.600000000000001" customHeight="1">
      <c r="C395" s="194"/>
      <c r="D395" s="194"/>
      <c r="E395" s="194"/>
      <c r="F395" s="194"/>
      <c r="G395" s="194"/>
      <c r="H395" s="194"/>
      <c r="I395" s="194"/>
      <c r="J395" s="194"/>
      <c r="K395" s="194"/>
      <c r="L395" s="194"/>
      <c r="M395" s="194"/>
      <c r="N395" s="194"/>
      <c r="O395" s="194"/>
    </row>
    <row r="396" spans="3:15" ht="18.600000000000001" customHeight="1">
      <c r="C396" s="194"/>
      <c r="D396" s="194"/>
      <c r="E396" s="194"/>
      <c r="F396" s="194"/>
      <c r="G396" s="194"/>
      <c r="H396" s="194"/>
      <c r="I396" s="194"/>
      <c r="J396" s="194"/>
      <c r="K396" s="194"/>
      <c r="L396" s="194"/>
      <c r="M396" s="194"/>
      <c r="N396" s="194"/>
      <c r="O396" s="194"/>
    </row>
    <row r="397" spans="3:15" ht="18.600000000000001" customHeight="1">
      <c r="C397" s="194"/>
      <c r="D397" s="194"/>
      <c r="E397" s="194"/>
      <c r="F397" s="194"/>
      <c r="G397" s="194"/>
      <c r="H397" s="194"/>
      <c r="I397" s="194"/>
      <c r="J397" s="194"/>
      <c r="K397" s="194"/>
      <c r="L397" s="194"/>
      <c r="M397" s="194"/>
      <c r="N397" s="194"/>
      <c r="O397" s="194"/>
    </row>
    <row r="398" spans="3:15" ht="18.600000000000001" customHeight="1">
      <c r="C398" s="194"/>
      <c r="D398" s="194"/>
      <c r="E398" s="194"/>
      <c r="F398" s="194"/>
      <c r="G398" s="194"/>
      <c r="H398" s="194"/>
      <c r="I398" s="194"/>
      <c r="J398" s="194"/>
      <c r="K398" s="194"/>
      <c r="L398" s="194"/>
      <c r="M398" s="194"/>
      <c r="N398" s="194"/>
      <c r="O398" s="194"/>
    </row>
    <row r="399" spans="3:15" ht="18.600000000000001" customHeight="1">
      <c r="C399" s="194"/>
      <c r="D399" s="194"/>
      <c r="E399" s="194"/>
      <c r="F399" s="194"/>
      <c r="G399" s="194"/>
      <c r="H399" s="194"/>
      <c r="I399" s="194"/>
      <c r="J399" s="194"/>
      <c r="K399" s="194"/>
      <c r="L399" s="194"/>
      <c r="M399" s="194"/>
      <c r="N399" s="194"/>
      <c r="O399" s="194"/>
    </row>
    <row r="400" spans="3:15" ht="18.600000000000001" customHeight="1">
      <c r="C400" s="194"/>
      <c r="D400" s="194"/>
      <c r="E400" s="194"/>
      <c r="F400" s="194"/>
      <c r="G400" s="194"/>
      <c r="H400" s="194"/>
      <c r="I400" s="194"/>
      <c r="J400" s="194"/>
      <c r="K400" s="194"/>
      <c r="L400" s="194"/>
      <c r="M400" s="194"/>
      <c r="N400" s="194"/>
      <c r="O400" s="194"/>
    </row>
    <row r="401" spans="3:15" ht="18.600000000000001" customHeight="1">
      <c r="C401" s="194"/>
      <c r="D401" s="194"/>
      <c r="E401" s="194"/>
      <c r="F401" s="194"/>
      <c r="G401" s="194"/>
      <c r="H401" s="194"/>
      <c r="I401" s="194"/>
      <c r="J401" s="194"/>
      <c r="K401" s="194"/>
      <c r="L401" s="194"/>
      <c r="M401" s="194"/>
      <c r="N401" s="194"/>
      <c r="O401" s="194"/>
    </row>
    <row r="402" spans="3:15" ht="18.600000000000001" customHeight="1">
      <c r="C402" s="194"/>
      <c r="D402" s="194"/>
      <c r="E402" s="194"/>
      <c r="F402" s="194"/>
      <c r="G402" s="194"/>
      <c r="H402" s="194"/>
      <c r="I402" s="194"/>
      <c r="J402" s="194"/>
      <c r="K402" s="194"/>
      <c r="L402" s="194"/>
      <c r="M402" s="194"/>
      <c r="N402" s="194"/>
      <c r="O402" s="194"/>
    </row>
    <row r="403" spans="3:15" ht="18.600000000000001" customHeight="1">
      <c r="C403" s="194"/>
      <c r="D403" s="194"/>
      <c r="E403" s="194"/>
      <c r="F403" s="194"/>
      <c r="G403" s="194"/>
      <c r="H403" s="194"/>
      <c r="I403" s="194"/>
      <c r="J403" s="194"/>
      <c r="K403" s="194"/>
      <c r="L403" s="194"/>
      <c r="M403" s="194"/>
      <c r="N403" s="194"/>
      <c r="O403" s="194"/>
    </row>
    <row r="404" spans="3:15" ht="18.600000000000001" customHeight="1">
      <c r="C404" s="194"/>
      <c r="D404" s="194"/>
      <c r="E404" s="194"/>
      <c r="F404" s="194"/>
      <c r="G404" s="194"/>
      <c r="H404" s="194"/>
      <c r="I404" s="194"/>
      <c r="J404" s="194"/>
      <c r="K404" s="194"/>
      <c r="L404" s="194"/>
      <c r="M404" s="194"/>
      <c r="N404" s="194"/>
      <c r="O404" s="194"/>
    </row>
    <row r="405" spans="3:15" ht="18.600000000000001" customHeight="1">
      <c r="C405" s="194"/>
      <c r="D405" s="194"/>
      <c r="E405" s="194"/>
      <c r="F405" s="194"/>
      <c r="G405" s="194"/>
      <c r="H405" s="194"/>
      <c r="I405" s="194"/>
      <c r="J405" s="194"/>
      <c r="K405" s="194"/>
      <c r="L405" s="194"/>
      <c r="M405" s="194"/>
      <c r="N405" s="194"/>
      <c r="O405" s="194"/>
    </row>
    <row r="406" spans="3:15" ht="18.600000000000001" customHeight="1">
      <c r="C406" s="194"/>
      <c r="D406" s="194"/>
      <c r="E406" s="194"/>
      <c r="F406" s="194"/>
      <c r="G406" s="194"/>
      <c r="H406" s="194"/>
      <c r="I406" s="194"/>
      <c r="J406" s="194"/>
      <c r="K406" s="194"/>
      <c r="L406" s="194"/>
      <c r="M406" s="194"/>
      <c r="N406" s="194"/>
      <c r="O406" s="194"/>
    </row>
    <row r="407" spans="3:15" ht="18.600000000000001" customHeight="1">
      <c r="C407" s="194"/>
      <c r="D407" s="194"/>
      <c r="E407" s="194"/>
      <c r="F407" s="194"/>
      <c r="G407" s="194"/>
      <c r="H407" s="194"/>
      <c r="I407" s="194"/>
      <c r="J407" s="194"/>
      <c r="K407" s="194"/>
      <c r="L407" s="194"/>
      <c r="M407" s="194"/>
      <c r="N407" s="194"/>
      <c r="O407" s="194"/>
    </row>
    <row r="408" spans="3:15" ht="18.600000000000001" customHeight="1">
      <c r="C408" s="194"/>
      <c r="D408" s="194"/>
      <c r="E408" s="194"/>
      <c r="F408" s="194"/>
      <c r="G408" s="194"/>
      <c r="H408" s="194"/>
      <c r="I408" s="194"/>
      <c r="J408" s="194"/>
      <c r="K408" s="194"/>
      <c r="L408" s="194"/>
      <c r="M408" s="194"/>
      <c r="N408" s="194"/>
      <c r="O408" s="194"/>
    </row>
    <row r="409" spans="3:15" ht="18.600000000000001" customHeight="1">
      <c r="C409" s="194"/>
      <c r="D409" s="194"/>
      <c r="E409" s="194"/>
      <c r="F409" s="194"/>
      <c r="G409" s="194"/>
      <c r="H409" s="194"/>
      <c r="I409" s="194"/>
      <c r="J409" s="194"/>
      <c r="K409" s="194"/>
      <c r="L409" s="194"/>
      <c r="M409" s="194"/>
      <c r="N409" s="194"/>
      <c r="O409" s="194"/>
    </row>
    <row r="410" spans="3:15" ht="18.600000000000001" customHeight="1">
      <c r="C410" s="194"/>
      <c r="D410" s="194"/>
      <c r="E410" s="194"/>
      <c r="F410" s="194"/>
      <c r="G410" s="194"/>
      <c r="H410" s="194"/>
      <c r="I410" s="194"/>
      <c r="J410" s="194"/>
      <c r="K410" s="194"/>
      <c r="L410" s="194"/>
      <c r="M410" s="194"/>
      <c r="N410" s="194"/>
      <c r="O410" s="194"/>
    </row>
    <row r="411" spans="3:15" ht="18.600000000000001" customHeight="1">
      <c r="C411" s="194"/>
      <c r="D411" s="194"/>
      <c r="E411" s="194"/>
      <c r="F411" s="194"/>
      <c r="G411" s="194"/>
      <c r="H411" s="194"/>
      <c r="I411" s="194"/>
      <c r="J411" s="194"/>
      <c r="K411" s="194"/>
      <c r="L411" s="194"/>
      <c r="M411" s="194"/>
      <c r="N411" s="194"/>
      <c r="O411" s="194"/>
    </row>
    <row r="412" spans="3:15" ht="18.600000000000001" customHeight="1">
      <c r="C412" s="194"/>
      <c r="D412" s="194"/>
      <c r="E412" s="194"/>
      <c r="F412" s="194"/>
      <c r="G412" s="194"/>
      <c r="H412" s="194"/>
      <c r="I412" s="194"/>
      <c r="J412" s="194"/>
      <c r="K412" s="194"/>
      <c r="L412" s="194"/>
      <c r="M412" s="194"/>
      <c r="N412" s="194"/>
      <c r="O412" s="194"/>
    </row>
    <row r="413" spans="3:15" ht="18.600000000000001" customHeight="1">
      <c r="C413" s="194"/>
      <c r="D413" s="194"/>
      <c r="E413" s="194"/>
      <c r="F413" s="194"/>
      <c r="G413" s="194"/>
      <c r="H413" s="194"/>
      <c r="I413" s="194"/>
      <c r="J413" s="194"/>
      <c r="K413" s="194"/>
      <c r="L413" s="194"/>
      <c r="M413" s="194"/>
      <c r="N413" s="194"/>
      <c r="O413" s="194"/>
    </row>
    <row r="414" spans="3:15" ht="18.600000000000001" customHeight="1">
      <c r="C414" s="194"/>
      <c r="D414" s="194"/>
      <c r="E414" s="194"/>
      <c r="F414" s="194"/>
      <c r="G414" s="194"/>
      <c r="H414" s="194"/>
      <c r="I414" s="194"/>
      <c r="J414" s="194"/>
      <c r="K414" s="194"/>
      <c r="L414" s="194"/>
      <c r="M414" s="194"/>
      <c r="N414" s="194"/>
      <c r="O414" s="194"/>
    </row>
    <row r="415" spans="3:15" ht="18.600000000000001" customHeight="1">
      <c r="C415" s="194"/>
      <c r="D415" s="194"/>
      <c r="E415" s="194"/>
      <c r="F415" s="194"/>
      <c r="G415" s="194"/>
      <c r="H415" s="194"/>
      <c r="I415" s="194"/>
      <c r="J415" s="194"/>
      <c r="K415" s="194"/>
      <c r="L415" s="194"/>
      <c r="M415" s="194"/>
      <c r="N415" s="194"/>
      <c r="O415" s="194"/>
    </row>
    <row r="416" spans="3:15" ht="18.600000000000001" customHeight="1">
      <c r="C416" s="194"/>
      <c r="D416" s="194"/>
      <c r="E416" s="194"/>
      <c r="F416" s="194"/>
      <c r="G416" s="194"/>
      <c r="H416" s="194"/>
      <c r="I416" s="194"/>
      <c r="J416" s="194"/>
      <c r="K416" s="194"/>
      <c r="L416" s="194"/>
      <c r="M416" s="194"/>
      <c r="N416" s="194"/>
      <c r="O416" s="194"/>
    </row>
    <row r="417" spans="3:15" ht="18.600000000000001" customHeight="1">
      <c r="C417" s="194"/>
      <c r="D417" s="194"/>
      <c r="E417" s="194"/>
      <c r="F417" s="194"/>
      <c r="G417" s="194"/>
      <c r="H417" s="194"/>
      <c r="I417" s="194"/>
      <c r="J417" s="194"/>
      <c r="K417" s="194"/>
      <c r="L417" s="194"/>
      <c r="M417" s="194"/>
      <c r="N417" s="194"/>
      <c r="O417" s="194"/>
    </row>
    <row r="418" spans="3:15" ht="18.600000000000001" customHeight="1">
      <c r="C418" s="194"/>
      <c r="D418" s="194"/>
      <c r="E418" s="194"/>
      <c r="F418" s="194"/>
      <c r="G418" s="194"/>
      <c r="H418" s="194"/>
      <c r="I418" s="194"/>
      <c r="J418" s="194"/>
      <c r="K418" s="194"/>
      <c r="L418" s="194"/>
      <c r="M418" s="194"/>
      <c r="N418" s="194"/>
      <c r="O418" s="194"/>
    </row>
    <row r="419" spans="3:15" ht="18.600000000000001" customHeight="1">
      <c r="C419" s="194"/>
      <c r="D419" s="194"/>
      <c r="E419" s="194"/>
      <c r="F419" s="194"/>
      <c r="G419" s="194"/>
      <c r="H419" s="194"/>
      <c r="I419" s="194"/>
      <c r="J419" s="194"/>
      <c r="K419" s="194"/>
      <c r="L419" s="194"/>
      <c r="M419" s="194"/>
      <c r="N419" s="194"/>
      <c r="O419" s="194"/>
    </row>
    <row r="420" spans="3:15" ht="18.600000000000001" customHeight="1">
      <c r="C420" s="194"/>
      <c r="D420" s="194"/>
      <c r="E420" s="194"/>
      <c r="F420" s="194"/>
      <c r="G420" s="194"/>
      <c r="H420" s="194"/>
      <c r="I420" s="194"/>
      <c r="J420" s="194"/>
      <c r="K420" s="194"/>
      <c r="L420" s="194"/>
      <c r="M420" s="194"/>
      <c r="N420" s="194"/>
      <c r="O420" s="194"/>
    </row>
    <row r="421" spans="3:15" ht="18.600000000000001" customHeight="1">
      <c r="C421" s="194"/>
      <c r="D421" s="194"/>
      <c r="E421" s="194"/>
      <c r="F421" s="194"/>
      <c r="G421" s="194"/>
      <c r="H421" s="194"/>
      <c r="I421" s="194"/>
      <c r="J421" s="194"/>
      <c r="K421" s="194"/>
      <c r="L421" s="194"/>
      <c r="M421" s="194"/>
      <c r="N421" s="194"/>
      <c r="O421" s="194"/>
    </row>
    <row r="422" spans="3:15" ht="18.600000000000001" customHeight="1">
      <c r="C422" s="194"/>
      <c r="D422" s="194"/>
      <c r="E422" s="194"/>
      <c r="F422" s="194"/>
      <c r="G422" s="194"/>
      <c r="H422" s="194"/>
      <c r="I422" s="194"/>
      <c r="J422" s="194"/>
      <c r="K422" s="194"/>
      <c r="L422" s="194"/>
      <c r="M422" s="194"/>
      <c r="N422" s="194"/>
      <c r="O422" s="194"/>
    </row>
    <row r="423" spans="3:15" ht="41.1" customHeight="1">
      <c r="C423" s="194"/>
      <c r="D423" s="194"/>
      <c r="E423" s="194"/>
      <c r="F423" s="194"/>
      <c r="G423" s="194"/>
      <c r="H423" s="194"/>
      <c r="I423" s="194"/>
      <c r="J423" s="194"/>
      <c r="K423" s="194"/>
      <c r="L423" s="194"/>
      <c r="M423" s="194"/>
      <c r="N423" s="194"/>
      <c r="O423" s="194"/>
    </row>
    <row r="424" spans="3:15" ht="14.45" customHeight="1">
      <c r="C424" s="194"/>
      <c r="D424" s="194"/>
      <c r="E424" s="194"/>
      <c r="F424" s="194"/>
      <c r="G424" s="194"/>
      <c r="H424" s="194"/>
      <c r="I424" s="194"/>
      <c r="J424" s="194"/>
      <c r="K424" s="194"/>
      <c r="L424" s="194"/>
      <c r="M424" s="194"/>
      <c r="N424" s="194"/>
      <c r="O424" s="194"/>
    </row>
    <row r="425" spans="3:15" ht="18.600000000000001" customHeight="1">
      <c r="C425" s="194"/>
      <c r="D425" s="194"/>
      <c r="E425" s="194"/>
      <c r="F425" s="194"/>
      <c r="G425" s="194"/>
      <c r="H425" s="194"/>
      <c r="I425" s="194"/>
      <c r="J425" s="194"/>
      <c r="K425" s="194"/>
      <c r="L425" s="194"/>
      <c r="M425" s="194"/>
      <c r="N425" s="194"/>
      <c r="O425" s="194"/>
    </row>
    <row r="426" spans="3:15" ht="18.600000000000001" customHeight="1">
      <c r="C426" s="194"/>
      <c r="D426" s="194"/>
      <c r="E426" s="194"/>
      <c r="F426" s="194"/>
      <c r="G426" s="194"/>
      <c r="H426" s="194"/>
      <c r="I426" s="194"/>
      <c r="J426" s="194"/>
      <c r="K426" s="194"/>
      <c r="L426" s="194"/>
      <c r="M426" s="194"/>
      <c r="N426" s="194"/>
      <c r="O426" s="194"/>
    </row>
    <row r="427" spans="3:15" ht="18.600000000000001" customHeight="1">
      <c r="C427" s="194"/>
      <c r="D427" s="194"/>
      <c r="E427" s="194"/>
      <c r="F427" s="194"/>
      <c r="G427" s="194"/>
      <c r="H427" s="194"/>
      <c r="I427" s="194"/>
      <c r="J427" s="194"/>
      <c r="K427" s="194"/>
      <c r="L427" s="194"/>
      <c r="M427" s="194"/>
      <c r="N427" s="194"/>
      <c r="O427" s="194"/>
    </row>
    <row r="428" spans="3:15" ht="18.600000000000001" customHeight="1">
      <c r="C428" s="194"/>
      <c r="D428" s="194"/>
      <c r="E428" s="194"/>
      <c r="F428" s="194"/>
      <c r="G428" s="194"/>
      <c r="H428" s="194"/>
      <c r="I428" s="194"/>
      <c r="J428" s="194"/>
      <c r="K428" s="194"/>
      <c r="L428" s="194"/>
      <c r="M428" s="194"/>
      <c r="N428" s="194"/>
      <c r="O428" s="194"/>
    </row>
    <row r="429" spans="3:15" ht="18.600000000000001" customHeight="1">
      <c r="C429" s="194"/>
      <c r="D429" s="194"/>
      <c r="E429" s="194"/>
      <c r="F429" s="194"/>
      <c r="G429" s="194"/>
      <c r="H429" s="194"/>
      <c r="I429" s="194"/>
      <c r="J429" s="194"/>
      <c r="K429" s="194"/>
      <c r="L429" s="194"/>
      <c r="M429" s="194"/>
      <c r="N429" s="194"/>
      <c r="O429" s="194"/>
    </row>
    <row r="430" spans="3:15" ht="18.600000000000001" customHeight="1">
      <c r="C430" s="194"/>
      <c r="D430" s="194"/>
      <c r="E430" s="194"/>
      <c r="F430" s="194"/>
      <c r="G430" s="194"/>
      <c r="H430" s="194"/>
      <c r="I430" s="194"/>
      <c r="J430" s="194"/>
      <c r="K430" s="194"/>
      <c r="L430" s="194"/>
      <c r="M430" s="194"/>
      <c r="N430" s="194"/>
      <c r="O430" s="194"/>
    </row>
    <row r="431" spans="3:15" ht="18.600000000000001" customHeight="1">
      <c r="C431" s="194"/>
      <c r="D431" s="194"/>
      <c r="E431" s="194"/>
      <c r="F431" s="194"/>
      <c r="G431" s="194"/>
      <c r="H431" s="194"/>
      <c r="I431" s="194"/>
      <c r="J431" s="194"/>
      <c r="K431" s="194"/>
      <c r="L431" s="194"/>
      <c r="M431" s="194"/>
      <c r="N431" s="194"/>
      <c r="O431" s="194"/>
    </row>
    <row r="432" spans="3:15" ht="18.600000000000001" customHeight="1">
      <c r="C432" s="194"/>
      <c r="D432" s="194"/>
      <c r="E432" s="194"/>
      <c r="F432" s="194"/>
      <c r="G432" s="194"/>
      <c r="H432" s="194"/>
      <c r="I432" s="194"/>
      <c r="J432" s="194"/>
      <c r="K432" s="194"/>
      <c r="L432" s="194"/>
      <c r="M432" s="194"/>
      <c r="N432" s="194"/>
      <c r="O432" s="194"/>
    </row>
    <row r="433" spans="3:15" ht="18.600000000000001" customHeight="1">
      <c r="C433" s="194"/>
      <c r="D433" s="194"/>
      <c r="E433" s="194"/>
      <c r="F433" s="194"/>
      <c r="G433" s="194"/>
      <c r="H433" s="194"/>
      <c r="I433" s="194"/>
      <c r="J433" s="194"/>
      <c r="K433" s="194"/>
      <c r="L433" s="194"/>
      <c r="M433" s="194"/>
      <c r="N433" s="194"/>
      <c r="O433" s="194"/>
    </row>
    <row r="434" spans="3:15" ht="18.600000000000001" customHeight="1">
      <c r="C434" s="194"/>
      <c r="D434" s="194"/>
      <c r="E434" s="194"/>
      <c r="F434" s="194"/>
      <c r="G434" s="194"/>
      <c r="H434" s="194"/>
      <c r="I434" s="194"/>
      <c r="J434" s="194"/>
      <c r="K434" s="194"/>
      <c r="L434" s="194"/>
      <c r="M434" s="194"/>
      <c r="N434" s="194"/>
      <c r="O434" s="194"/>
    </row>
    <row r="435" spans="3:15" ht="18.600000000000001" customHeight="1">
      <c r="C435" s="194"/>
      <c r="D435" s="194"/>
      <c r="E435" s="194"/>
      <c r="F435" s="194"/>
      <c r="G435" s="194"/>
      <c r="H435" s="194"/>
      <c r="I435" s="194"/>
      <c r="J435" s="194"/>
      <c r="K435" s="194"/>
      <c r="L435" s="194"/>
      <c r="M435" s="194"/>
      <c r="N435" s="194"/>
      <c r="O435" s="194"/>
    </row>
    <row r="436" spans="3:15" ht="18.600000000000001" customHeight="1">
      <c r="C436" s="194"/>
      <c r="D436" s="194"/>
      <c r="E436" s="194"/>
      <c r="F436" s="194"/>
      <c r="G436" s="194"/>
      <c r="H436" s="194"/>
      <c r="I436" s="194"/>
      <c r="J436" s="194"/>
      <c r="K436" s="194"/>
      <c r="L436" s="194"/>
      <c r="M436" s="194"/>
      <c r="N436" s="194"/>
      <c r="O436" s="194"/>
    </row>
    <row r="437" spans="3:15" ht="18.600000000000001" customHeight="1">
      <c r="C437" s="194"/>
      <c r="D437" s="194"/>
      <c r="E437" s="194"/>
      <c r="F437" s="194"/>
      <c r="G437" s="194"/>
      <c r="H437" s="194"/>
      <c r="I437" s="194"/>
      <c r="J437" s="194"/>
      <c r="K437" s="194"/>
      <c r="L437" s="194"/>
      <c r="M437" s="194"/>
      <c r="N437" s="194"/>
      <c r="O437" s="194"/>
    </row>
    <row r="438" spans="3:15" ht="18.600000000000001" customHeight="1">
      <c r="C438" s="194"/>
      <c r="D438" s="194"/>
      <c r="E438" s="194"/>
      <c r="F438" s="194"/>
      <c r="G438" s="194"/>
      <c r="H438" s="194"/>
      <c r="I438" s="194"/>
      <c r="J438" s="194"/>
      <c r="K438" s="194"/>
      <c r="L438" s="194"/>
      <c r="M438" s="194"/>
      <c r="N438" s="194"/>
      <c r="O438" s="194"/>
    </row>
    <row r="439" spans="3:15" ht="18.600000000000001" customHeight="1">
      <c r="C439" s="194"/>
      <c r="D439" s="194"/>
      <c r="E439" s="194"/>
      <c r="F439" s="194"/>
      <c r="G439" s="194"/>
      <c r="H439" s="194"/>
      <c r="I439" s="194"/>
      <c r="J439" s="194"/>
      <c r="K439" s="194"/>
      <c r="L439" s="194"/>
      <c r="M439" s="194"/>
      <c r="N439" s="194"/>
      <c r="O439" s="194"/>
    </row>
    <row r="440" spans="3:15" ht="18.600000000000001" customHeight="1">
      <c r="C440" s="194"/>
      <c r="D440" s="194"/>
      <c r="E440" s="194"/>
      <c r="F440" s="194"/>
      <c r="G440" s="194"/>
      <c r="H440" s="194"/>
      <c r="I440" s="194"/>
      <c r="J440" s="194"/>
      <c r="K440" s="194"/>
      <c r="L440" s="194"/>
      <c r="M440" s="194"/>
      <c r="N440" s="194"/>
      <c r="O440" s="194"/>
    </row>
    <row r="441" spans="3:15" ht="18.600000000000001" customHeight="1">
      <c r="C441" s="194"/>
      <c r="D441" s="194"/>
      <c r="E441" s="194"/>
      <c r="F441" s="194"/>
      <c r="G441" s="194"/>
      <c r="H441" s="194"/>
      <c r="I441" s="194"/>
      <c r="J441" s="194"/>
      <c r="K441" s="194"/>
      <c r="L441" s="194"/>
      <c r="M441" s="194"/>
      <c r="N441" s="194"/>
      <c r="O441" s="194"/>
    </row>
    <row r="442" spans="3:15" ht="18.600000000000001" customHeight="1">
      <c r="C442" s="194"/>
      <c r="D442" s="194"/>
      <c r="E442" s="194"/>
      <c r="F442" s="194"/>
      <c r="G442" s="194"/>
      <c r="H442" s="194"/>
      <c r="I442" s="194"/>
      <c r="J442" s="194"/>
      <c r="K442" s="194"/>
      <c r="L442" s="194"/>
      <c r="M442" s="194"/>
      <c r="N442" s="194"/>
      <c r="O442" s="194"/>
    </row>
    <row r="443" spans="3:15" ht="18.600000000000001" customHeight="1">
      <c r="C443" s="194"/>
      <c r="D443" s="194"/>
      <c r="E443" s="194"/>
      <c r="F443" s="194"/>
      <c r="G443" s="194"/>
      <c r="H443" s="194"/>
      <c r="I443" s="194"/>
      <c r="J443" s="194"/>
      <c r="K443" s="194"/>
      <c r="L443" s="194"/>
      <c r="M443" s="194"/>
      <c r="N443" s="194"/>
      <c r="O443" s="194"/>
    </row>
    <row r="444" spans="3:15" ht="18.600000000000001" customHeight="1">
      <c r="C444" s="194"/>
      <c r="D444" s="194"/>
      <c r="E444" s="194"/>
      <c r="F444" s="194"/>
      <c r="G444" s="194"/>
      <c r="H444" s="194"/>
      <c r="I444" s="194"/>
      <c r="J444" s="194"/>
      <c r="K444" s="194"/>
      <c r="L444" s="194"/>
      <c r="M444" s="194"/>
      <c r="N444" s="194"/>
      <c r="O444" s="194"/>
    </row>
    <row r="445" spans="3:15" ht="18.600000000000001" customHeight="1">
      <c r="C445" s="194"/>
      <c r="D445" s="194"/>
      <c r="E445" s="194"/>
      <c r="F445" s="194"/>
      <c r="G445" s="194"/>
      <c r="H445" s="194"/>
      <c r="I445" s="194"/>
      <c r="J445" s="194"/>
      <c r="K445" s="194"/>
      <c r="L445" s="194"/>
      <c r="M445" s="194"/>
      <c r="N445" s="194"/>
      <c r="O445" s="194"/>
    </row>
    <row r="446" spans="3:15" ht="18.600000000000001" customHeight="1">
      <c r="C446" s="194"/>
      <c r="D446" s="194"/>
      <c r="E446" s="194"/>
      <c r="F446" s="194"/>
      <c r="G446" s="194"/>
      <c r="H446" s="194"/>
      <c r="I446" s="194"/>
      <c r="J446" s="194"/>
      <c r="K446" s="194"/>
      <c r="L446" s="194"/>
      <c r="M446" s="194"/>
      <c r="N446" s="194"/>
      <c r="O446" s="194"/>
    </row>
    <row r="447" spans="3:15" ht="18.600000000000001" customHeight="1">
      <c r="C447" s="194"/>
      <c r="D447" s="194"/>
      <c r="E447" s="194"/>
      <c r="F447" s="194"/>
      <c r="G447" s="194"/>
      <c r="H447" s="194"/>
      <c r="I447" s="194"/>
      <c r="J447" s="194"/>
      <c r="K447" s="194"/>
      <c r="L447" s="194"/>
      <c r="M447" s="194"/>
      <c r="N447" s="194"/>
      <c r="O447" s="194"/>
    </row>
    <row r="448" spans="3:15" ht="18.600000000000001" customHeight="1">
      <c r="C448" s="194"/>
      <c r="D448" s="194"/>
      <c r="E448" s="194"/>
      <c r="F448" s="194"/>
      <c r="G448" s="194"/>
      <c r="H448" s="194"/>
      <c r="I448" s="194"/>
      <c r="J448" s="194"/>
      <c r="K448" s="194"/>
      <c r="L448" s="194"/>
      <c r="M448" s="194"/>
      <c r="N448" s="194"/>
      <c r="O448" s="194"/>
    </row>
    <row r="449" spans="3:15" ht="18.600000000000001" customHeight="1">
      <c r="C449" s="194"/>
      <c r="D449" s="194"/>
      <c r="E449" s="194"/>
      <c r="F449" s="194"/>
      <c r="G449" s="194"/>
      <c r="H449" s="194"/>
      <c r="I449" s="194"/>
      <c r="J449" s="194"/>
      <c r="K449" s="194"/>
      <c r="L449" s="194"/>
      <c r="M449" s="194"/>
      <c r="N449" s="194"/>
      <c r="O449" s="194"/>
    </row>
    <row r="450" spans="3:15" ht="18.600000000000001" customHeight="1">
      <c r="C450" s="194"/>
      <c r="D450" s="194"/>
      <c r="E450" s="194"/>
      <c r="F450" s="194"/>
      <c r="G450" s="194"/>
      <c r="H450" s="194"/>
      <c r="I450" s="194"/>
      <c r="J450" s="194"/>
      <c r="K450" s="194"/>
      <c r="L450" s="194"/>
      <c r="M450" s="194"/>
      <c r="N450" s="194"/>
      <c r="O450" s="194"/>
    </row>
    <row r="451" spans="3:15" ht="18.600000000000001" customHeight="1">
      <c r="C451" s="194"/>
      <c r="D451" s="194"/>
      <c r="E451" s="194"/>
      <c r="F451" s="194"/>
      <c r="G451" s="194"/>
      <c r="H451" s="194"/>
      <c r="I451" s="194"/>
      <c r="J451" s="194"/>
      <c r="K451" s="194"/>
      <c r="L451" s="194"/>
      <c r="M451" s="194"/>
      <c r="N451" s="194"/>
      <c r="O451" s="194"/>
    </row>
    <row r="452" spans="3:15" ht="18.600000000000001" customHeight="1">
      <c r="C452" s="194"/>
      <c r="D452" s="194"/>
      <c r="E452" s="194"/>
      <c r="F452" s="194"/>
      <c r="G452" s="194"/>
      <c r="H452" s="194"/>
      <c r="I452" s="194"/>
      <c r="J452" s="194"/>
      <c r="K452" s="194"/>
      <c r="L452" s="194"/>
      <c r="M452" s="194"/>
      <c r="N452" s="194"/>
      <c r="O452" s="194"/>
    </row>
    <row r="453" spans="3:15" ht="18.600000000000001" customHeight="1">
      <c r="C453" s="194"/>
      <c r="D453" s="194"/>
      <c r="E453" s="194"/>
      <c r="F453" s="194"/>
      <c r="G453" s="194"/>
      <c r="H453" s="194"/>
      <c r="I453" s="194"/>
      <c r="J453" s="194"/>
      <c r="K453" s="194"/>
      <c r="L453" s="194"/>
      <c r="M453" s="194"/>
      <c r="N453" s="194"/>
      <c r="O453" s="194"/>
    </row>
    <row r="454" spans="3:15" ht="18.600000000000001" customHeight="1">
      <c r="C454" s="194"/>
      <c r="D454" s="194"/>
      <c r="E454" s="194"/>
      <c r="F454" s="194"/>
      <c r="G454" s="194"/>
      <c r="H454" s="194"/>
      <c r="I454" s="194"/>
      <c r="J454" s="194"/>
      <c r="K454" s="194"/>
      <c r="L454" s="194"/>
      <c r="M454" s="194"/>
      <c r="N454" s="194"/>
      <c r="O454" s="194"/>
    </row>
    <row r="455" spans="3:15" ht="18.600000000000001" customHeight="1">
      <c r="C455" s="194"/>
      <c r="D455" s="194"/>
      <c r="E455" s="194"/>
      <c r="F455" s="194"/>
      <c r="G455" s="194"/>
      <c r="H455" s="194"/>
      <c r="I455" s="194"/>
      <c r="J455" s="194"/>
      <c r="K455" s="194"/>
      <c r="L455" s="194"/>
      <c r="M455" s="194"/>
      <c r="N455" s="194"/>
      <c r="O455" s="194"/>
    </row>
    <row r="456" spans="3:15" ht="18.600000000000001" customHeight="1">
      <c r="C456" s="194"/>
      <c r="D456" s="194"/>
      <c r="E456" s="194"/>
      <c r="F456" s="194"/>
      <c r="G456" s="194"/>
      <c r="H456" s="194"/>
      <c r="I456" s="194"/>
      <c r="J456" s="194"/>
      <c r="K456" s="194"/>
      <c r="L456" s="194"/>
      <c r="M456" s="194"/>
      <c r="N456" s="194"/>
      <c r="O456" s="194"/>
    </row>
    <row r="457" spans="3:15" ht="18.600000000000001" customHeight="1">
      <c r="C457" s="194"/>
      <c r="D457" s="194"/>
      <c r="E457" s="194"/>
      <c r="F457" s="194"/>
      <c r="G457" s="194"/>
      <c r="H457" s="194"/>
      <c r="I457" s="194"/>
      <c r="J457" s="194"/>
      <c r="K457" s="194"/>
      <c r="L457" s="194"/>
      <c r="M457" s="194"/>
      <c r="N457" s="194"/>
      <c r="O457" s="194"/>
    </row>
    <row r="458" spans="3:15" ht="18.600000000000001" customHeight="1">
      <c r="C458" s="194"/>
      <c r="D458" s="194"/>
      <c r="E458" s="194"/>
      <c r="F458" s="194"/>
      <c r="G458" s="194"/>
      <c r="H458" s="194"/>
      <c r="I458" s="194"/>
      <c r="J458" s="194"/>
      <c r="K458" s="194"/>
      <c r="L458" s="194"/>
      <c r="M458" s="194"/>
      <c r="N458" s="194"/>
      <c r="O458" s="194"/>
    </row>
    <row r="459" spans="3:15" ht="18.600000000000001" customHeight="1">
      <c r="C459" s="194"/>
      <c r="D459" s="194"/>
      <c r="E459" s="194"/>
      <c r="F459" s="194"/>
      <c r="G459" s="194"/>
      <c r="H459" s="194"/>
      <c r="I459" s="194"/>
      <c r="J459" s="194"/>
      <c r="K459" s="194"/>
      <c r="L459" s="194"/>
      <c r="M459" s="194"/>
      <c r="N459" s="194"/>
      <c r="O459" s="194"/>
    </row>
    <row r="460" spans="3:15" ht="18.600000000000001" customHeight="1">
      <c r="C460" s="194"/>
      <c r="D460" s="194"/>
      <c r="E460" s="194"/>
      <c r="F460" s="194"/>
      <c r="G460" s="194"/>
      <c r="H460" s="194"/>
      <c r="I460" s="194"/>
      <c r="J460" s="194"/>
      <c r="K460" s="194"/>
      <c r="L460" s="194"/>
      <c r="M460" s="194"/>
      <c r="N460" s="194"/>
      <c r="O460" s="194"/>
    </row>
    <row r="461" spans="3:15" ht="18.600000000000001" customHeight="1">
      <c r="C461" s="194"/>
      <c r="D461" s="194"/>
      <c r="E461" s="194"/>
      <c r="F461" s="194"/>
      <c r="G461" s="194"/>
      <c r="H461" s="194"/>
      <c r="I461" s="194"/>
      <c r="J461" s="194"/>
      <c r="K461" s="194"/>
      <c r="L461" s="194"/>
      <c r="M461" s="194"/>
      <c r="N461" s="194"/>
      <c r="O461" s="194"/>
    </row>
    <row r="462" spans="3:15" ht="18.600000000000001" customHeight="1">
      <c r="C462" s="194"/>
      <c r="D462" s="194"/>
      <c r="E462" s="194"/>
      <c r="F462" s="194"/>
      <c r="G462" s="194"/>
      <c r="H462" s="194"/>
      <c r="I462" s="194"/>
      <c r="J462" s="194"/>
      <c r="K462" s="194"/>
      <c r="L462" s="194"/>
      <c r="M462" s="194"/>
      <c r="N462" s="194"/>
      <c r="O462" s="194"/>
    </row>
    <row r="463" spans="3:15" ht="18.600000000000001" customHeight="1">
      <c r="C463" s="194"/>
      <c r="D463" s="194"/>
      <c r="E463" s="194"/>
      <c r="F463" s="194"/>
      <c r="G463" s="194"/>
      <c r="H463" s="194"/>
      <c r="I463" s="194"/>
      <c r="J463" s="194"/>
      <c r="K463" s="194"/>
      <c r="L463" s="194"/>
      <c r="M463" s="194"/>
      <c r="N463" s="194"/>
      <c r="O463" s="194"/>
    </row>
    <row r="464" spans="3:15" ht="18.600000000000001" customHeight="1">
      <c r="C464" s="194"/>
      <c r="D464" s="194"/>
      <c r="E464" s="194"/>
      <c r="F464" s="194"/>
      <c r="G464" s="194"/>
      <c r="H464" s="194"/>
      <c r="I464" s="194"/>
      <c r="J464" s="194"/>
      <c r="K464" s="194"/>
      <c r="L464" s="194"/>
      <c r="M464" s="194"/>
      <c r="N464" s="194"/>
      <c r="O464" s="194"/>
    </row>
    <row r="465" spans="3:15" ht="18.600000000000001" customHeight="1">
      <c r="C465" s="194"/>
      <c r="D465" s="194"/>
      <c r="E465" s="194"/>
      <c r="F465" s="194"/>
      <c r="G465" s="194"/>
      <c r="H465" s="194"/>
      <c r="I465" s="194"/>
      <c r="J465" s="194"/>
      <c r="K465" s="194"/>
      <c r="L465" s="194"/>
      <c r="M465" s="194"/>
      <c r="N465" s="194"/>
      <c r="O465" s="194"/>
    </row>
    <row r="466" spans="3:15" ht="18.600000000000001" customHeight="1">
      <c r="C466" s="194"/>
      <c r="D466" s="194"/>
      <c r="E466" s="194"/>
      <c r="F466" s="194"/>
      <c r="G466" s="194"/>
      <c r="H466" s="194"/>
      <c r="I466" s="194"/>
      <c r="J466" s="194"/>
      <c r="K466" s="194"/>
      <c r="L466" s="194"/>
      <c r="M466" s="194"/>
      <c r="N466" s="194"/>
      <c r="O466" s="194"/>
    </row>
    <row r="467" spans="3:15" ht="18.600000000000001" customHeight="1">
      <c r="C467" s="194"/>
      <c r="D467" s="194"/>
      <c r="E467" s="194"/>
      <c r="F467" s="194"/>
      <c r="G467" s="194"/>
      <c r="H467" s="194"/>
      <c r="I467" s="194"/>
      <c r="J467" s="194"/>
      <c r="K467" s="194"/>
      <c r="L467" s="194"/>
      <c r="M467" s="194"/>
      <c r="N467" s="194"/>
      <c r="O467" s="194"/>
    </row>
    <row r="468" spans="3:15" ht="18.600000000000001" customHeight="1">
      <c r="C468" s="194"/>
      <c r="D468" s="194"/>
      <c r="E468" s="194"/>
      <c r="F468" s="194"/>
      <c r="G468" s="194"/>
      <c r="H468" s="194"/>
      <c r="I468" s="194"/>
      <c r="J468" s="194"/>
      <c r="K468" s="194"/>
      <c r="L468" s="194"/>
      <c r="M468" s="194"/>
      <c r="N468" s="194"/>
      <c r="O468" s="194"/>
    </row>
    <row r="469" spans="3:15" ht="18.600000000000001" customHeight="1">
      <c r="C469" s="194"/>
      <c r="D469" s="194"/>
      <c r="E469" s="194"/>
      <c r="F469" s="194"/>
      <c r="G469" s="194"/>
      <c r="H469" s="194"/>
      <c r="I469" s="194"/>
      <c r="J469" s="194"/>
      <c r="K469" s="194"/>
      <c r="L469" s="194"/>
      <c r="M469" s="194"/>
      <c r="N469" s="194"/>
      <c r="O469" s="194"/>
    </row>
    <row r="470" spans="3:15" ht="18.600000000000001" customHeight="1">
      <c r="C470" s="194"/>
      <c r="D470" s="194"/>
      <c r="E470" s="194"/>
      <c r="F470" s="194"/>
      <c r="G470" s="194"/>
      <c r="H470" s="194"/>
      <c r="I470" s="194"/>
      <c r="J470" s="194"/>
      <c r="K470" s="194"/>
      <c r="L470" s="194"/>
      <c r="M470" s="194"/>
      <c r="N470" s="194"/>
      <c r="O470" s="194"/>
    </row>
    <row r="471" spans="3:15" ht="18.600000000000001" customHeight="1">
      <c r="C471" s="194"/>
      <c r="D471" s="194"/>
      <c r="E471" s="194"/>
      <c r="F471" s="194"/>
      <c r="G471" s="194"/>
      <c r="H471" s="194"/>
      <c r="I471" s="194"/>
      <c r="J471" s="194"/>
      <c r="K471" s="194"/>
      <c r="L471" s="194"/>
      <c r="M471" s="194"/>
      <c r="N471" s="194"/>
      <c r="O471" s="194"/>
    </row>
    <row r="472" spans="3:15" ht="18.600000000000001" customHeight="1">
      <c r="C472" s="194"/>
      <c r="D472" s="194"/>
      <c r="E472" s="194"/>
      <c r="F472" s="194"/>
      <c r="G472" s="194"/>
      <c r="H472" s="194"/>
      <c r="I472" s="194"/>
      <c r="J472" s="194"/>
      <c r="K472" s="194"/>
      <c r="L472" s="194"/>
      <c r="M472" s="194"/>
      <c r="N472" s="194"/>
      <c r="O472" s="194"/>
    </row>
    <row r="473" spans="3:15" ht="18.600000000000001" customHeight="1">
      <c r="C473" s="194"/>
      <c r="D473" s="194"/>
      <c r="E473" s="194"/>
      <c r="F473" s="194"/>
      <c r="G473" s="194"/>
      <c r="H473" s="194"/>
      <c r="I473" s="194"/>
      <c r="J473" s="194"/>
      <c r="K473" s="194"/>
      <c r="L473" s="194"/>
      <c r="M473" s="194"/>
      <c r="N473" s="194"/>
      <c r="O473" s="194"/>
    </row>
    <row r="474" spans="3:15" ht="18.600000000000001" customHeight="1">
      <c r="C474" s="194"/>
      <c r="D474" s="194"/>
      <c r="E474" s="194"/>
      <c r="F474" s="194"/>
      <c r="G474" s="194"/>
      <c r="H474" s="194"/>
      <c r="I474" s="194"/>
      <c r="J474" s="194"/>
      <c r="K474" s="194"/>
      <c r="L474" s="194"/>
      <c r="M474" s="194"/>
      <c r="N474" s="194"/>
      <c r="O474" s="194"/>
    </row>
    <row r="475" spans="3:15" ht="18.600000000000001" customHeight="1">
      <c r="C475" s="194"/>
      <c r="D475" s="194"/>
      <c r="E475" s="194"/>
      <c r="F475" s="194"/>
      <c r="G475" s="194"/>
      <c r="H475" s="194"/>
      <c r="I475" s="194"/>
      <c r="J475" s="194"/>
      <c r="K475" s="194"/>
      <c r="L475" s="194"/>
      <c r="M475" s="194"/>
      <c r="N475" s="194"/>
      <c r="O475" s="194"/>
    </row>
    <row r="476" spans="3:15" ht="18.600000000000001" customHeight="1">
      <c r="C476" s="194"/>
      <c r="D476" s="194"/>
      <c r="E476" s="194"/>
      <c r="F476" s="194"/>
      <c r="G476" s="194"/>
      <c r="H476" s="194"/>
      <c r="I476" s="194"/>
      <c r="J476" s="194"/>
      <c r="K476" s="194"/>
      <c r="L476" s="194"/>
      <c r="M476" s="194"/>
      <c r="N476" s="194"/>
      <c r="O476" s="194"/>
    </row>
    <row r="477" spans="3:15" ht="18.600000000000001" customHeight="1">
      <c r="C477" s="194"/>
      <c r="D477" s="194"/>
      <c r="E477" s="194"/>
      <c r="F477" s="194"/>
      <c r="G477" s="194"/>
      <c r="H477" s="194"/>
      <c r="I477" s="194"/>
      <c r="J477" s="194"/>
      <c r="K477" s="194"/>
      <c r="L477" s="194"/>
      <c r="M477" s="194"/>
      <c r="N477" s="194"/>
      <c r="O477" s="194"/>
    </row>
    <row r="478" spans="3:15" ht="18.600000000000001" customHeight="1">
      <c r="C478" s="194"/>
      <c r="D478" s="194"/>
      <c r="E478" s="194"/>
      <c r="F478" s="194"/>
      <c r="G478" s="194"/>
      <c r="H478" s="194"/>
      <c r="I478" s="194"/>
      <c r="J478" s="194"/>
      <c r="K478" s="194"/>
      <c r="L478" s="194"/>
      <c r="M478" s="194"/>
      <c r="N478" s="194"/>
      <c r="O478" s="194"/>
    </row>
    <row r="479" spans="3:15" ht="18.600000000000001" customHeight="1">
      <c r="C479" s="194"/>
      <c r="D479" s="194"/>
      <c r="E479" s="194"/>
      <c r="F479" s="194"/>
      <c r="G479" s="194"/>
      <c r="H479" s="194"/>
      <c r="I479" s="194"/>
      <c r="J479" s="194"/>
      <c r="K479" s="194"/>
      <c r="L479" s="194"/>
      <c r="M479" s="194"/>
      <c r="N479" s="194"/>
      <c r="O479" s="194"/>
    </row>
    <row r="480" spans="3:15" ht="18.600000000000001" customHeight="1">
      <c r="C480" s="194"/>
      <c r="D480" s="194"/>
      <c r="E480" s="194"/>
      <c r="F480" s="194"/>
      <c r="G480" s="194"/>
      <c r="H480" s="194"/>
      <c r="I480" s="194"/>
      <c r="J480" s="194"/>
      <c r="K480" s="194"/>
      <c r="L480" s="194"/>
      <c r="M480" s="194"/>
      <c r="N480" s="194"/>
      <c r="O480" s="194"/>
    </row>
    <row r="481" spans="3:15" ht="18.600000000000001" customHeight="1">
      <c r="C481" s="194"/>
      <c r="D481" s="194"/>
      <c r="E481" s="194"/>
      <c r="F481" s="194"/>
      <c r="G481" s="194"/>
      <c r="H481" s="194"/>
      <c r="I481" s="194"/>
      <c r="J481" s="194"/>
      <c r="K481" s="194"/>
      <c r="L481" s="194"/>
      <c r="M481" s="194"/>
      <c r="N481" s="194"/>
      <c r="O481" s="194"/>
    </row>
    <row r="482" spans="3:15" ht="18.600000000000001" customHeight="1">
      <c r="C482" s="194"/>
      <c r="D482" s="194"/>
      <c r="E482" s="194"/>
      <c r="F482" s="194"/>
      <c r="G482" s="194"/>
      <c r="H482" s="194"/>
      <c r="I482" s="194"/>
      <c r="J482" s="194"/>
      <c r="K482" s="194"/>
      <c r="L482" s="194"/>
      <c r="M482" s="194"/>
      <c r="N482" s="194"/>
      <c r="O482" s="194"/>
    </row>
    <row r="483" spans="3:15" ht="18.600000000000001" customHeight="1">
      <c r="C483" s="194"/>
      <c r="D483" s="194"/>
      <c r="E483" s="194"/>
      <c r="F483" s="194"/>
      <c r="G483" s="194"/>
      <c r="H483" s="194"/>
      <c r="I483" s="194"/>
      <c r="J483" s="194"/>
      <c r="K483" s="194"/>
      <c r="L483" s="194"/>
      <c r="M483" s="194"/>
      <c r="N483" s="194"/>
      <c r="O483" s="194"/>
    </row>
    <row r="484" spans="3:15" ht="18.600000000000001" customHeight="1">
      <c r="C484" s="194"/>
      <c r="D484" s="194"/>
      <c r="E484" s="194"/>
      <c r="F484" s="194"/>
      <c r="G484" s="194"/>
      <c r="H484" s="194"/>
      <c r="I484" s="194"/>
      <c r="J484" s="194"/>
      <c r="K484" s="194"/>
      <c r="L484" s="194"/>
      <c r="M484" s="194"/>
      <c r="N484" s="194"/>
      <c r="O484" s="194"/>
    </row>
    <row r="485" spans="3:15" ht="18.600000000000001" customHeight="1">
      <c r="C485" s="194"/>
      <c r="D485" s="194"/>
      <c r="E485" s="194"/>
      <c r="F485" s="194"/>
      <c r="G485" s="194"/>
      <c r="H485" s="194"/>
      <c r="I485" s="194"/>
      <c r="J485" s="194"/>
      <c r="K485" s="194"/>
      <c r="L485" s="194"/>
      <c r="M485" s="194"/>
      <c r="N485" s="194"/>
      <c r="O485" s="194"/>
    </row>
    <row r="486" spans="3:15" ht="18.600000000000001" customHeight="1">
      <c r="C486" s="194"/>
      <c r="D486" s="194"/>
      <c r="E486" s="194"/>
      <c r="F486" s="194"/>
      <c r="G486" s="194"/>
      <c r="H486" s="194"/>
      <c r="I486" s="194"/>
      <c r="J486" s="194"/>
      <c r="K486" s="194"/>
      <c r="L486" s="194"/>
      <c r="M486" s="194"/>
      <c r="N486" s="194"/>
      <c r="O486" s="194"/>
    </row>
    <row r="487" spans="3:15" ht="18.600000000000001" customHeight="1">
      <c r="C487" s="194"/>
      <c r="D487" s="194"/>
      <c r="E487" s="194"/>
      <c r="F487" s="194"/>
      <c r="G487" s="194"/>
      <c r="H487" s="194"/>
      <c r="I487" s="194"/>
      <c r="J487" s="194"/>
      <c r="K487" s="194"/>
      <c r="L487" s="194"/>
      <c r="M487" s="194"/>
      <c r="N487" s="194"/>
      <c r="O487" s="194"/>
    </row>
    <row r="488" spans="3:15" ht="18.600000000000001" customHeight="1">
      <c r="C488" s="194"/>
      <c r="D488" s="194"/>
      <c r="E488" s="194"/>
      <c r="F488" s="194"/>
      <c r="G488" s="194"/>
      <c r="H488" s="194"/>
      <c r="I488" s="194"/>
      <c r="J488" s="194"/>
      <c r="K488" s="194"/>
      <c r="L488" s="194"/>
      <c r="M488" s="194"/>
      <c r="N488" s="194"/>
      <c r="O488" s="194"/>
    </row>
    <row r="489" spans="3:15" ht="18.600000000000001" customHeight="1">
      <c r="C489" s="194"/>
      <c r="D489" s="194"/>
      <c r="E489" s="194"/>
      <c r="F489" s="194"/>
      <c r="G489" s="194"/>
      <c r="H489" s="194"/>
      <c r="I489" s="194"/>
      <c r="J489" s="194"/>
      <c r="K489" s="194"/>
      <c r="L489" s="194"/>
      <c r="M489" s="194"/>
      <c r="N489" s="194"/>
      <c r="O489" s="194"/>
    </row>
    <row r="490" spans="3:15" ht="18.600000000000001" customHeight="1">
      <c r="C490" s="194"/>
      <c r="D490" s="194"/>
      <c r="E490" s="194"/>
      <c r="F490" s="194"/>
      <c r="G490" s="194"/>
      <c r="H490" s="194"/>
      <c r="I490" s="194"/>
      <c r="J490" s="194"/>
      <c r="K490" s="194"/>
      <c r="L490" s="194"/>
      <c r="M490" s="194"/>
      <c r="N490" s="194"/>
      <c r="O490" s="194"/>
    </row>
    <row r="491" spans="3:15" ht="18.600000000000001" customHeight="1">
      <c r="C491" s="194"/>
      <c r="D491" s="194"/>
      <c r="E491" s="194"/>
      <c r="F491" s="194"/>
      <c r="G491" s="194"/>
      <c r="H491" s="194"/>
      <c r="I491" s="194"/>
      <c r="J491" s="194"/>
      <c r="K491" s="194"/>
      <c r="L491" s="194"/>
      <c r="M491" s="194"/>
      <c r="N491" s="194"/>
      <c r="O491" s="194"/>
    </row>
    <row r="492" spans="3:15" ht="18.600000000000001" customHeight="1">
      <c r="C492" s="194"/>
      <c r="D492" s="194"/>
      <c r="E492" s="194"/>
      <c r="F492" s="194"/>
      <c r="G492" s="194"/>
      <c r="H492" s="194"/>
      <c r="I492" s="194"/>
      <c r="J492" s="194"/>
      <c r="K492" s="194"/>
      <c r="L492" s="194"/>
      <c r="M492" s="194"/>
      <c r="N492" s="194"/>
      <c r="O492" s="194"/>
    </row>
    <row r="493" spans="3:15" ht="18.600000000000001" customHeight="1">
      <c r="C493" s="194"/>
      <c r="D493" s="194"/>
      <c r="E493" s="194"/>
      <c r="F493" s="194"/>
      <c r="G493" s="194"/>
      <c r="H493" s="194"/>
      <c r="I493" s="194"/>
      <c r="J493" s="194"/>
      <c r="K493" s="194"/>
      <c r="L493" s="194"/>
      <c r="M493" s="194"/>
      <c r="N493" s="194"/>
      <c r="O493" s="194"/>
    </row>
    <row r="494" spans="3:15" ht="18.600000000000001" customHeight="1">
      <c r="C494" s="194"/>
      <c r="D494" s="194"/>
      <c r="E494" s="194"/>
      <c r="F494" s="194"/>
      <c r="G494" s="194"/>
      <c r="H494" s="194"/>
      <c r="I494" s="194"/>
      <c r="J494" s="194"/>
      <c r="K494" s="194"/>
      <c r="L494" s="194"/>
      <c r="M494" s="194"/>
      <c r="N494" s="194"/>
      <c r="O494" s="194"/>
    </row>
    <row r="495" spans="3:15" ht="18.600000000000001" customHeight="1">
      <c r="C495" s="194"/>
      <c r="D495" s="194"/>
      <c r="E495" s="194"/>
      <c r="F495" s="194"/>
      <c r="G495" s="194"/>
      <c r="H495" s="194"/>
      <c r="I495" s="194"/>
      <c r="J495" s="194"/>
      <c r="K495" s="194"/>
      <c r="L495" s="194"/>
      <c r="M495" s="194"/>
      <c r="N495" s="194"/>
      <c r="O495" s="194"/>
    </row>
    <row r="496" spans="3:15" ht="18.600000000000001" customHeight="1">
      <c r="C496" s="194"/>
      <c r="D496" s="194"/>
      <c r="E496" s="194"/>
      <c r="F496" s="194"/>
      <c r="G496" s="194"/>
      <c r="H496" s="194"/>
      <c r="I496" s="194"/>
      <c r="J496" s="194"/>
      <c r="K496" s="194"/>
      <c r="L496" s="194"/>
      <c r="M496" s="194"/>
      <c r="N496" s="194"/>
      <c r="O496" s="194"/>
    </row>
    <row r="497" spans="3:15" ht="18.600000000000001" customHeight="1">
      <c r="C497" s="194"/>
      <c r="D497" s="194"/>
      <c r="E497" s="194"/>
      <c r="F497" s="194"/>
      <c r="G497" s="194"/>
      <c r="H497" s="194"/>
      <c r="I497" s="194"/>
      <c r="J497" s="194"/>
      <c r="K497" s="194"/>
      <c r="L497" s="194"/>
      <c r="M497" s="194"/>
      <c r="N497" s="194"/>
      <c r="O497" s="194"/>
    </row>
    <row r="498" spans="3:15" ht="18.600000000000001" customHeight="1">
      <c r="C498" s="194"/>
      <c r="D498" s="194"/>
      <c r="E498" s="194"/>
      <c r="F498" s="194"/>
      <c r="G498" s="194"/>
      <c r="H498" s="194"/>
      <c r="I498" s="194"/>
      <c r="J498" s="194"/>
      <c r="K498" s="194"/>
      <c r="L498" s="194"/>
      <c r="M498" s="194"/>
      <c r="N498" s="194"/>
      <c r="O498" s="194"/>
    </row>
    <row r="499" spans="3:15" ht="18.600000000000001" customHeight="1">
      <c r="C499" s="194"/>
      <c r="D499" s="194"/>
      <c r="E499" s="194"/>
      <c r="F499" s="194"/>
      <c r="G499" s="194"/>
      <c r="H499" s="194"/>
      <c r="I499" s="194"/>
      <c r="J499" s="194"/>
      <c r="K499" s="194"/>
      <c r="L499" s="194"/>
      <c r="M499" s="194"/>
      <c r="N499" s="194"/>
      <c r="O499" s="194"/>
    </row>
    <row r="500" spans="3:15" ht="18.600000000000001" customHeight="1">
      <c r="C500" s="194"/>
      <c r="D500" s="194"/>
      <c r="E500" s="194"/>
      <c r="F500" s="194"/>
      <c r="G500" s="194"/>
      <c r="H500" s="194"/>
      <c r="I500" s="194"/>
      <c r="J500" s="194"/>
      <c r="K500" s="194"/>
      <c r="L500" s="194"/>
      <c r="M500" s="194"/>
      <c r="N500" s="194"/>
      <c r="O500" s="194"/>
    </row>
    <row r="501" spans="3:15" ht="39" customHeight="1">
      <c r="C501" s="194"/>
      <c r="D501" s="194"/>
      <c r="E501" s="194"/>
      <c r="F501" s="194"/>
      <c r="G501" s="194"/>
      <c r="H501" s="194"/>
      <c r="I501" s="194"/>
      <c r="J501" s="194"/>
      <c r="K501" s="194"/>
      <c r="L501" s="194"/>
      <c r="M501" s="194"/>
      <c r="N501" s="194"/>
      <c r="O501" s="194"/>
    </row>
    <row r="502" spans="3:15" ht="18.600000000000001" customHeight="1">
      <c r="C502" s="194"/>
      <c r="D502" s="194"/>
      <c r="E502" s="194"/>
      <c r="F502" s="194"/>
      <c r="G502" s="194"/>
      <c r="H502" s="194"/>
      <c r="I502" s="194"/>
      <c r="J502" s="194"/>
      <c r="K502" s="194"/>
      <c r="L502" s="194"/>
      <c r="M502" s="194"/>
      <c r="N502" s="194"/>
      <c r="O502" s="194"/>
    </row>
    <row r="503" spans="3:15" ht="18.600000000000001" customHeight="1">
      <c r="C503" s="194"/>
      <c r="D503" s="194"/>
      <c r="E503" s="194"/>
      <c r="F503" s="194"/>
      <c r="G503" s="194"/>
      <c r="H503" s="194"/>
      <c r="I503" s="194"/>
      <c r="J503" s="194"/>
      <c r="K503" s="194"/>
      <c r="L503" s="194"/>
      <c r="M503" s="194"/>
      <c r="N503" s="194"/>
      <c r="O503" s="194"/>
    </row>
    <row r="504" spans="3:15" ht="18.600000000000001" customHeight="1">
      <c r="C504" s="194"/>
      <c r="D504" s="194"/>
      <c r="E504" s="194"/>
      <c r="F504" s="194"/>
      <c r="G504" s="194"/>
      <c r="H504" s="194"/>
      <c r="I504" s="194"/>
      <c r="J504" s="194"/>
      <c r="K504" s="194"/>
      <c r="L504" s="194"/>
      <c r="M504" s="194"/>
      <c r="N504" s="194"/>
      <c r="O504" s="194"/>
    </row>
    <row r="505" spans="3:15" ht="18.600000000000001" customHeight="1">
      <c r="C505" s="194"/>
      <c r="D505" s="194"/>
      <c r="E505" s="194"/>
      <c r="F505" s="194"/>
      <c r="G505" s="194"/>
      <c r="H505" s="194"/>
      <c r="I505" s="194"/>
      <c r="J505" s="194"/>
      <c r="K505" s="194"/>
      <c r="L505" s="194"/>
      <c r="M505" s="194"/>
      <c r="N505" s="194"/>
      <c r="O505" s="194"/>
    </row>
    <row r="506" spans="3:15" ht="18.600000000000001" customHeight="1">
      <c r="C506" s="194"/>
      <c r="D506" s="194"/>
      <c r="E506" s="194"/>
      <c r="F506" s="194"/>
      <c r="G506" s="194"/>
      <c r="H506" s="194"/>
      <c r="I506" s="194"/>
      <c r="J506" s="194"/>
      <c r="K506" s="194"/>
      <c r="L506" s="194"/>
      <c r="M506" s="194"/>
      <c r="N506" s="194"/>
      <c r="O506" s="194"/>
    </row>
    <row r="507" spans="3:15" ht="18.600000000000001" customHeight="1">
      <c r="C507" s="194"/>
      <c r="D507" s="194"/>
      <c r="E507" s="194"/>
      <c r="F507" s="194"/>
      <c r="G507" s="194"/>
      <c r="H507" s="194"/>
      <c r="I507" s="194"/>
      <c r="J507" s="194"/>
      <c r="K507" s="194"/>
      <c r="L507" s="194"/>
      <c r="M507" s="194"/>
      <c r="N507" s="194"/>
      <c r="O507" s="194"/>
    </row>
    <row r="508" spans="3:15" ht="18.600000000000001" customHeight="1">
      <c r="C508" s="194"/>
      <c r="D508" s="194"/>
      <c r="E508" s="194"/>
      <c r="F508" s="194"/>
      <c r="G508" s="194"/>
      <c r="H508" s="194"/>
      <c r="I508" s="194"/>
      <c r="J508" s="194"/>
      <c r="K508" s="194"/>
      <c r="L508" s="194"/>
      <c r="M508" s="194"/>
      <c r="N508" s="194"/>
      <c r="O508" s="194"/>
    </row>
    <row r="509" spans="3:15" ht="14.45" customHeight="1">
      <c r="C509" s="194"/>
      <c r="D509" s="194"/>
      <c r="E509" s="194"/>
      <c r="F509" s="194"/>
      <c r="G509" s="194"/>
      <c r="H509" s="194"/>
      <c r="I509" s="194"/>
      <c r="J509" s="194"/>
      <c r="K509" s="194"/>
      <c r="L509" s="194"/>
      <c r="M509" s="194"/>
      <c r="N509" s="194"/>
      <c r="O509" s="194"/>
    </row>
    <row r="510" spans="3:15" ht="14.45" customHeight="1">
      <c r="C510" s="194"/>
      <c r="D510" s="194"/>
      <c r="E510" s="194"/>
      <c r="F510" s="194"/>
      <c r="G510" s="194"/>
      <c r="H510" s="194"/>
      <c r="I510" s="194"/>
      <c r="J510" s="194"/>
      <c r="K510" s="194"/>
      <c r="L510" s="194"/>
      <c r="M510" s="194"/>
      <c r="N510" s="194"/>
      <c r="O510" s="194"/>
    </row>
    <row r="511" spans="3:15" ht="14.45" customHeight="1">
      <c r="C511" s="194"/>
      <c r="D511" s="194"/>
      <c r="E511" s="194"/>
      <c r="F511" s="194"/>
      <c r="G511" s="194"/>
      <c r="H511" s="194"/>
      <c r="I511" s="194"/>
      <c r="J511" s="194"/>
      <c r="K511" s="194"/>
      <c r="L511" s="194"/>
      <c r="M511" s="194"/>
      <c r="N511" s="194"/>
      <c r="O511" s="194"/>
    </row>
    <row r="512" spans="3:15" ht="14.45" customHeight="1">
      <c r="C512" s="194"/>
      <c r="D512" s="194"/>
      <c r="E512" s="194"/>
      <c r="F512" s="194"/>
      <c r="G512" s="194"/>
      <c r="H512" s="194"/>
      <c r="I512" s="194"/>
      <c r="J512" s="194"/>
      <c r="K512" s="194"/>
      <c r="L512" s="194"/>
      <c r="M512" s="194"/>
      <c r="N512" s="194"/>
      <c r="O512" s="194"/>
    </row>
    <row r="513" spans="3:15" ht="18.600000000000001" customHeight="1">
      <c r="C513" s="194"/>
      <c r="D513" s="194"/>
      <c r="E513" s="194"/>
      <c r="F513" s="194"/>
      <c r="G513" s="194"/>
      <c r="H513" s="194"/>
      <c r="I513" s="194"/>
      <c r="J513" s="194"/>
      <c r="K513" s="194"/>
      <c r="L513" s="194"/>
      <c r="M513" s="194"/>
      <c r="N513" s="194"/>
      <c r="O513" s="194"/>
    </row>
    <row r="514" spans="3:15" ht="18.600000000000001" customHeight="1">
      <c r="C514" s="194"/>
      <c r="D514" s="194"/>
      <c r="E514" s="194"/>
      <c r="F514" s="194"/>
      <c r="G514" s="194"/>
      <c r="H514" s="194"/>
      <c r="I514" s="194"/>
      <c r="J514" s="194"/>
      <c r="K514" s="194"/>
      <c r="L514" s="194"/>
      <c r="M514" s="194"/>
      <c r="N514" s="194"/>
      <c r="O514" s="194"/>
    </row>
    <row r="515" spans="3:15" ht="39" customHeight="1">
      <c r="C515" s="194"/>
      <c r="D515" s="194"/>
      <c r="E515" s="194"/>
      <c r="F515" s="194"/>
      <c r="G515" s="194"/>
      <c r="H515" s="194"/>
      <c r="I515" s="194"/>
      <c r="J515" s="194"/>
      <c r="K515" s="194"/>
      <c r="L515" s="194"/>
      <c r="M515" s="194"/>
      <c r="N515" s="194"/>
      <c r="O515" s="194"/>
    </row>
    <row r="516" spans="3:15" ht="18.600000000000001" customHeight="1">
      <c r="C516" s="194"/>
      <c r="D516" s="194"/>
      <c r="E516" s="194"/>
      <c r="F516" s="194"/>
      <c r="G516" s="194"/>
      <c r="H516" s="194"/>
      <c r="I516" s="194"/>
      <c r="J516" s="194"/>
      <c r="K516" s="194"/>
      <c r="L516" s="194"/>
      <c r="M516" s="194"/>
      <c r="N516" s="194"/>
      <c r="O516" s="194"/>
    </row>
    <row r="517" spans="3:15" ht="87" customHeight="1">
      <c r="C517" s="194"/>
      <c r="D517" s="194"/>
      <c r="E517" s="194"/>
      <c r="F517" s="194"/>
      <c r="G517" s="194"/>
      <c r="H517" s="194"/>
      <c r="I517" s="194"/>
      <c r="J517" s="194"/>
      <c r="K517" s="194"/>
      <c r="L517" s="194"/>
      <c r="M517" s="194"/>
      <c r="N517" s="194"/>
      <c r="O517" s="194"/>
    </row>
    <row r="518" spans="3:15" ht="18.600000000000001" customHeight="1">
      <c r="C518" s="194"/>
      <c r="D518" s="194"/>
      <c r="E518" s="194"/>
      <c r="F518" s="194"/>
      <c r="G518" s="194"/>
      <c r="H518" s="194"/>
      <c r="I518" s="194"/>
      <c r="J518" s="194"/>
      <c r="K518" s="194"/>
      <c r="L518" s="194"/>
      <c r="M518" s="194"/>
      <c r="N518" s="194"/>
      <c r="O518" s="194"/>
    </row>
    <row r="519" spans="3:15" ht="41.45" customHeight="1">
      <c r="C519" s="194"/>
      <c r="D519" s="194"/>
      <c r="E519" s="194"/>
      <c r="F519" s="194"/>
      <c r="G519" s="194"/>
      <c r="H519" s="194"/>
      <c r="I519" s="194"/>
      <c r="J519" s="194"/>
      <c r="K519" s="194"/>
      <c r="L519" s="194"/>
      <c r="M519" s="194"/>
      <c r="N519" s="194"/>
      <c r="O519" s="194"/>
    </row>
    <row r="520" spans="3:15" ht="27" customHeight="1">
      <c r="C520" s="194"/>
      <c r="D520" s="194"/>
      <c r="E520" s="194"/>
      <c r="F520" s="194"/>
      <c r="G520" s="194"/>
      <c r="H520" s="194"/>
      <c r="I520" s="194"/>
      <c r="J520" s="194"/>
      <c r="K520" s="194"/>
      <c r="L520" s="194"/>
      <c r="M520" s="194"/>
      <c r="N520" s="194"/>
      <c r="O520" s="194"/>
    </row>
    <row r="521" spans="3:15" ht="14.45" customHeight="1">
      <c r="C521" s="194"/>
      <c r="D521" s="194"/>
      <c r="E521" s="194"/>
      <c r="F521" s="194"/>
      <c r="G521" s="194"/>
      <c r="H521" s="194"/>
      <c r="I521" s="194"/>
      <c r="J521" s="194"/>
      <c r="K521" s="194"/>
      <c r="L521" s="194"/>
      <c r="M521" s="194"/>
      <c r="N521" s="194"/>
      <c r="O521" s="194"/>
    </row>
    <row r="522" spans="3:15" ht="14.45" customHeight="1">
      <c r="C522" s="194"/>
      <c r="D522" s="194"/>
      <c r="E522" s="194"/>
      <c r="F522" s="194"/>
      <c r="G522" s="194"/>
      <c r="H522" s="194"/>
      <c r="I522" s="194"/>
      <c r="J522" s="194"/>
      <c r="K522" s="194"/>
      <c r="L522" s="194"/>
      <c r="M522" s="194"/>
      <c r="N522" s="194"/>
      <c r="O522" s="194"/>
    </row>
    <row r="523" spans="3:15" ht="14.45" customHeight="1">
      <c r="C523" s="194"/>
      <c r="D523" s="194"/>
      <c r="E523" s="194"/>
      <c r="F523" s="194"/>
      <c r="G523" s="194"/>
      <c r="H523" s="194"/>
      <c r="I523" s="194"/>
      <c r="J523" s="194"/>
      <c r="K523" s="194"/>
      <c r="L523" s="194"/>
      <c r="M523" s="194"/>
      <c r="N523" s="194"/>
      <c r="O523" s="194"/>
    </row>
    <row r="524" spans="3:15" ht="54.95" customHeight="1">
      <c r="C524" s="194"/>
      <c r="D524" s="194"/>
      <c r="E524" s="194"/>
      <c r="F524" s="194"/>
      <c r="G524" s="194"/>
      <c r="H524" s="194"/>
      <c r="I524" s="194"/>
      <c r="J524" s="194"/>
      <c r="K524" s="194"/>
      <c r="L524" s="194"/>
      <c r="M524" s="194"/>
      <c r="N524" s="194"/>
      <c r="O524" s="194"/>
    </row>
    <row r="525" spans="3:15" ht="14.45" customHeight="1">
      <c r="C525" s="194"/>
      <c r="D525" s="194"/>
      <c r="E525" s="194"/>
      <c r="F525" s="194"/>
      <c r="G525" s="194"/>
      <c r="H525" s="194"/>
      <c r="I525" s="194"/>
      <c r="J525" s="194"/>
      <c r="K525" s="194"/>
      <c r="L525" s="194"/>
      <c r="M525" s="194"/>
      <c r="N525" s="194"/>
      <c r="O525" s="194"/>
    </row>
    <row r="526" spans="3:15" ht="14.45" customHeight="1">
      <c r="C526" s="194"/>
      <c r="D526" s="194"/>
      <c r="E526" s="194"/>
      <c r="F526" s="194"/>
      <c r="G526" s="194"/>
      <c r="H526" s="194"/>
      <c r="I526" s="194"/>
      <c r="J526" s="194"/>
      <c r="K526" s="194"/>
      <c r="L526" s="194"/>
      <c r="M526" s="194"/>
      <c r="N526" s="194"/>
      <c r="O526" s="194"/>
    </row>
    <row r="527" spans="3:15" ht="14.45" customHeight="1">
      <c r="C527" s="194"/>
      <c r="D527" s="194"/>
      <c r="E527" s="194"/>
      <c r="F527" s="194"/>
      <c r="G527" s="194"/>
      <c r="H527" s="194"/>
      <c r="I527" s="194"/>
      <c r="J527" s="194"/>
      <c r="K527" s="194"/>
      <c r="L527" s="194"/>
      <c r="M527" s="194"/>
      <c r="N527" s="194"/>
      <c r="O527" s="194"/>
    </row>
    <row r="528" spans="3:15" ht="14.45" customHeight="1">
      <c r="C528" s="194"/>
      <c r="D528" s="194"/>
      <c r="E528" s="194"/>
      <c r="F528" s="194"/>
      <c r="G528" s="194"/>
      <c r="H528" s="194"/>
      <c r="I528" s="194"/>
      <c r="J528" s="194"/>
      <c r="K528" s="194"/>
      <c r="L528" s="194"/>
      <c r="M528" s="194"/>
      <c r="N528" s="194"/>
      <c r="O528" s="194"/>
    </row>
    <row r="529" spans="3:15" ht="14.45" customHeight="1">
      <c r="C529" s="194"/>
      <c r="D529" s="194"/>
      <c r="E529" s="194"/>
      <c r="F529" s="194"/>
      <c r="G529" s="194"/>
      <c r="H529" s="194"/>
      <c r="I529" s="194"/>
      <c r="J529" s="194"/>
      <c r="K529" s="194"/>
      <c r="L529" s="194"/>
      <c r="M529" s="194"/>
      <c r="N529" s="194"/>
      <c r="O529" s="194"/>
    </row>
    <row r="530" spans="3:15" ht="14.45" customHeight="1">
      <c r="C530" s="194"/>
      <c r="D530" s="194"/>
      <c r="E530" s="194"/>
      <c r="F530" s="194"/>
      <c r="G530" s="194"/>
      <c r="H530" s="194"/>
      <c r="I530" s="194"/>
      <c r="J530" s="194"/>
      <c r="K530" s="194"/>
      <c r="L530" s="194"/>
      <c r="M530" s="194"/>
      <c r="N530" s="194"/>
      <c r="O530" s="194"/>
    </row>
    <row r="531" spans="3:15" ht="14.45" customHeight="1">
      <c r="C531" s="194"/>
      <c r="D531" s="194"/>
      <c r="E531" s="194"/>
      <c r="F531" s="194"/>
      <c r="G531" s="194"/>
      <c r="H531" s="194"/>
      <c r="I531" s="194"/>
      <c r="J531" s="194"/>
      <c r="K531" s="194"/>
      <c r="L531" s="194"/>
      <c r="M531" s="194"/>
      <c r="N531" s="194"/>
      <c r="O531" s="194"/>
    </row>
    <row r="532" spans="3:15" ht="14.45" customHeight="1">
      <c r="C532" s="194"/>
      <c r="D532" s="194"/>
      <c r="E532" s="194"/>
      <c r="F532" s="194"/>
      <c r="G532" s="194"/>
      <c r="H532" s="194"/>
      <c r="I532" s="194"/>
      <c r="J532" s="194"/>
      <c r="K532" s="194"/>
      <c r="L532" s="194"/>
      <c r="M532" s="194"/>
      <c r="N532" s="194"/>
      <c r="O532" s="194"/>
    </row>
    <row r="533" spans="3:15" ht="14.45" customHeight="1">
      <c r="C533" s="194"/>
      <c r="D533" s="194"/>
      <c r="E533" s="194"/>
      <c r="F533" s="194"/>
      <c r="G533" s="194"/>
      <c r="H533" s="194"/>
      <c r="I533" s="194"/>
      <c r="J533" s="194"/>
      <c r="K533" s="194"/>
      <c r="L533" s="194"/>
      <c r="M533" s="194"/>
      <c r="N533" s="194"/>
      <c r="O533" s="194"/>
    </row>
    <row r="534" spans="3:15" ht="14.45" customHeight="1">
      <c r="C534" s="194"/>
      <c r="D534" s="194"/>
      <c r="E534" s="194"/>
      <c r="F534" s="194"/>
      <c r="G534" s="194"/>
      <c r="H534" s="194"/>
      <c r="I534" s="194"/>
      <c r="J534" s="194"/>
      <c r="K534" s="194"/>
      <c r="L534" s="194"/>
      <c r="M534" s="194"/>
      <c r="N534" s="194"/>
      <c r="O534" s="194"/>
    </row>
    <row r="535" spans="3:15" ht="14.45" customHeight="1">
      <c r="C535" s="194"/>
      <c r="D535" s="194"/>
      <c r="E535" s="194"/>
      <c r="F535" s="194"/>
      <c r="G535" s="194"/>
      <c r="H535" s="194"/>
      <c r="I535" s="194"/>
      <c r="J535" s="194"/>
      <c r="K535" s="194"/>
      <c r="L535" s="194"/>
      <c r="M535" s="194"/>
      <c r="N535" s="194"/>
      <c r="O535" s="194"/>
    </row>
    <row r="536" spans="3:15" ht="14.45" customHeight="1">
      <c r="C536" s="194"/>
      <c r="D536" s="194"/>
      <c r="E536" s="194"/>
      <c r="F536" s="194"/>
      <c r="G536" s="194"/>
      <c r="H536" s="194"/>
      <c r="I536" s="194"/>
      <c r="J536" s="194"/>
      <c r="K536" s="194"/>
      <c r="L536" s="194"/>
      <c r="M536" s="194"/>
      <c r="N536" s="194"/>
      <c r="O536" s="194"/>
    </row>
    <row r="537" spans="3:15" ht="14.45" customHeight="1">
      <c r="C537" s="194"/>
      <c r="D537" s="194"/>
      <c r="E537" s="194"/>
      <c r="F537" s="194"/>
      <c r="G537" s="194"/>
      <c r="H537" s="194"/>
      <c r="I537" s="194"/>
      <c r="J537" s="194"/>
      <c r="K537" s="194"/>
      <c r="L537" s="194"/>
      <c r="M537" s="194"/>
      <c r="N537" s="194"/>
      <c r="O537" s="194"/>
    </row>
    <row r="538" spans="3:15" ht="14.45" customHeight="1">
      <c r="C538" s="194"/>
      <c r="D538" s="194"/>
      <c r="E538" s="194"/>
      <c r="F538" s="194"/>
      <c r="G538" s="194"/>
      <c r="H538" s="194"/>
      <c r="I538" s="194"/>
      <c r="J538" s="194"/>
      <c r="K538" s="194"/>
      <c r="L538" s="194"/>
      <c r="M538" s="194"/>
      <c r="N538" s="194"/>
      <c r="O538" s="194"/>
    </row>
    <row r="539" spans="3:15" ht="14.45" customHeight="1">
      <c r="C539" s="194"/>
      <c r="D539" s="194"/>
      <c r="E539" s="194"/>
      <c r="F539" s="194"/>
      <c r="G539" s="194"/>
      <c r="H539" s="194"/>
      <c r="I539" s="194"/>
      <c r="J539" s="194"/>
      <c r="K539" s="194"/>
      <c r="L539" s="194"/>
      <c r="M539" s="194"/>
      <c r="N539" s="194"/>
      <c r="O539" s="194"/>
    </row>
    <row r="540" spans="3:15" ht="18.600000000000001" customHeight="1">
      <c r="C540" s="194"/>
      <c r="D540" s="194"/>
      <c r="E540" s="194"/>
      <c r="F540" s="194"/>
      <c r="G540" s="194"/>
      <c r="H540" s="194"/>
      <c r="I540" s="194"/>
      <c r="J540" s="194"/>
      <c r="K540" s="194"/>
      <c r="L540" s="194"/>
      <c r="M540" s="194"/>
      <c r="N540" s="194"/>
      <c r="O540" s="194"/>
    </row>
    <row r="541" spans="3:15" ht="37.5" customHeight="1">
      <c r="C541" s="194"/>
      <c r="D541" s="194"/>
      <c r="E541" s="194"/>
      <c r="F541" s="194"/>
      <c r="G541" s="194"/>
      <c r="H541" s="194"/>
      <c r="I541" s="194"/>
      <c r="J541" s="194"/>
      <c r="K541" s="194"/>
      <c r="L541" s="194"/>
      <c r="M541" s="194"/>
      <c r="N541" s="194"/>
      <c r="O541" s="194"/>
    </row>
    <row r="542" spans="3:15" ht="18.600000000000001" customHeight="1">
      <c r="C542" s="194"/>
      <c r="D542" s="194"/>
      <c r="E542" s="194"/>
      <c r="F542" s="194"/>
      <c r="G542" s="194"/>
      <c r="H542" s="194"/>
      <c r="I542" s="194"/>
      <c r="J542" s="194"/>
      <c r="K542" s="194"/>
      <c r="L542" s="194"/>
      <c r="M542" s="194"/>
      <c r="N542" s="194"/>
      <c r="O542" s="194"/>
    </row>
    <row r="543" spans="3:15" ht="18.600000000000001" customHeight="1">
      <c r="C543" s="194"/>
      <c r="D543" s="194"/>
      <c r="E543" s="194"/>
      <c r="F543" s="194"/>
      <c r="G543" s="194"/>
      <c r="H543" s="194"/>
      <c r="I543" s="194"/>
      <c r="J543" s="194"/>
      <c r="K543" s="194"/>
      <c r="L543" s="194"/>
      <c r="M543" s="194"/>
      <c r="N543" s="194"/>
      <c r="O543" s="194"/>
    </row>
    <row r="544" spans="3:15" ht="18.600000000000001" customHeight="1">
      <c r="C544" s="194"/>
      <c r="D544" s="194"/>
      <c r="E544" s="194"/>
      <c r="F544" s="194"/>
      <c r="G544" s="194"/>
      <c r="H544" s="194"/>
      <c r="I544" s="194"/>
      <c r="J544" s="194"/>
      <c r="K544" s="194"/>
      <c r="L544" s="194"/>
      <c r="M544" s="194"/>
      <c r="N544" s="194"/>
      <c r="O544" s="194"/>
    </row>
    <row r="545" spans="3:15" ht="51.6" customHeight="1">
      <c r="C545" s="194"/>
      <c r="D545" s="194"/>
      <c r="E545" s="194"/>
      <c r="F545" s="194"/>
      <c r="G545" s="194"/>
      <c r="H545" s="194"/>
      <c r="I545" s="194"/>
      <c r="J545" s="194"/>
      <c r="K545" s="194"/>
      <c r="L545" s="194"/>
      <c r="M545" s="194"/>
      <c r="N545" s="194"/>
      <c r="O545" s="194"/>
    </row>
    <row r="546" spans="3:15" ht="18.600000000000001" customHeight="1">
      <c r="C546" s="194"/>
      <c r="D546" s="194"/>
      <c r="E546" s="194"/>
      <c r="F546" s="194"/>
      <c r="G546" s="194"/>
      <c r="H546" s="194"/>
      <c r="I546" s="194"/>
      <c r="J546" s="194"/>
      <c r="K546" s="194"/>
      <c r="L546" s="194"/>
      <c r="M546" s="194"/>
      <c r="N546" s="194"/>
      <c r="O546" s="194"/>
    </row>
    <row r="547" spans="3:15" ht="18.600000000000001" customHeight="1">
      <c r="C547" s="194"/>
      <c r="D547" s="194"/>
      <c r="E547" s="194"/>
      <c r="F547" s="194"/>
      <c r="G547" s="194"/>
      <c r="H547" s="194"/>
      <c r="I547" s="194"/>
      <c r="J547" s="194"/>
      <c r="K547" s="194"/>
      <c r="L547" s="194"/>
      <c r="M547" s="194"/>
      <c r="N547" s="194"/>
      <c r="O547" s="194"/>
    </row>
    <row r="548" spans="3:15" ht="18.600000000000001" customHeight="1">
      <c r="C548" s="194"/>
      <c r="D548" s="194"/>
      <c r="E548" s="194"/>
      <c r="F548" s="194"/>
      <c r="G548" s="194"/>
      <c r="H548" s="194"/>
      <c r="I548" s="194"/>
      <c r="J548" s="194"/>
      <c r="K548" s="194"/>
      <c r="L548" s="194"/>
      <c r="M548" s="194"/>
      <c r="N548" s="194"/>
      <c r="O548" s="194"/>
    </row>
    <row r="549" spans="3:15" ht="81" customHeight="1">
      <c r="C549" s="194"/>
      <c r="D549" s="194"/>
      <c r="E549" s="194"/>
      <c r="F549" s="194"/>
      <c r="G549" s="194"/>
      <c r="H549" s="194"/>
      <c r="I549" s="194"/>
      <c r="J549" s="194"/>
      <c r="K549" s="194"/>
      <c r="L549" s="194"/>
      <c r="M549" s="194"/>
      <c r="N549" s="194"/>
      <c r="O549" s="194"/>
    </row>
    <row r="550" spans="3:15" ht="18.600000000000001" customHeight="1">
      <c r="C550" s="194"/>
      <c r="D550" s="194"/>
      <c r="E550" s="194"/>
      <c r="F550" s="194"/>
      <c r="G550" s="194"/>
      <c r="H550" s="194"/>
      <c r="I550" s="194"/>
      <c r="J550" s="194"/>
      <c r="K550" s="194"/>
      <c r="L550" s="194"/>
      <c r="M550" s="194"/>
      <c r="N550" s="194"/>
      <c r="O550" s="194"/>
    </row>
    <row r="551" spans="3:15" ht="18.600000000000001" customHeight="1">
      <c r="C551" s="194"/>
      <c r="D551" s="194"/>
      <c r="E551" s="194"/>
      <c r="F551" s="194"/>
      <c r="G551" s="194"/>
      <c r="H551" s="194"/>
      <c r="I551" s="194"/>
      <c r="J551" s="194"/>
      <c r="K551" s="194"/>
      <c r="L551" s="194"/>
      <c r="M551" s="194"/>
      <c r="N551" s="194"/>
      <c r="O551" s="194"/>
    </row>
    <row r="552" spans="3:15" ht="18.600000000000001" customHeight="1">
      <c r="C552" s="194"/>
      <c r="D552" s="194"/>
      <c r="E552" s="194"/>
      <c r="F552" s="194"/>
      <c r="G552" s="194"/>
      <c r="H552" s="194"/>
      <c r="I552" s="194"/>
      <c r="J552" s="194"/>
      <c r="K552" s="194"/>
      <c r="L552" s="194"/>
      <c r="M552" s="194"/>
      <c r="N552" s="194"/>
      <c r="O552" s="194"/>
    </row>
    <row r="553" spans="3:15" ht="78" customHeight="1">
      <c r="C553" s="194"/>
      <c r="D553" s="194"/>
      <c r="E553" s="194"/>
      <c r="F553" s="194"/>
      <c r="G553" s="194"/>
      <c r="H553" s="194"/>
      <c r="I553" s="194"/>
      <c r="J553" s="194"/>
      <c r="K553" s="194"/>
      <c r="L553" s="194"/>
      <c r="M553" s="194"/>
      <c r="N553" s="194"/>
      <c r="O553" s="194"/>
    </row>
    <row r="554" spans="3:15" ht="18.600000000000001" customHeight="1">
      <c r="C554" s="194"/>
      <c r="D554" s="194"/>
      <c r="E554" s="194"/>
      <c r="F554" s="194"/>
      <c r="G554" s="194"/>
      <c r="H554" s="194"/>
      <c r="I554" s="194"/>
      <c r="J554" s="194"/>
      <c r="K554" s="194"/>
      <c r="L554" s="194"/>
      <c r="M554" s="194"/>
      <c r="N554" s="194"/>
      <c r="O554" s="194"/>
    </row>
    <row r="555" spans="3:15" ht="18.600000000000001" customHeight="1">
      <c r="C555" s="194"/>
      <c r="D555" s="194"/>
      <c r="E555" s="194"/>
      <c r="F555" s="194"/>
      <c r="G555" s="194"/>
      <c r="H555" s="194"/>
      <c r="I555" s="194"/>
      <c r="J555" s="194"/>
      <c r="K555" s="194"/>
      <c r="L555" s="194"/>
      <c r="M555" s="194"/>
      <c r="N555" s="194"/>
      <c r="O555" s="194"/>
    </row>
    <row r="556" spans="3:15" ht="18.600000000000001" customHeight="1">
      <c r="C556" s="194"/>
      <c r="D556" s="194"/>
      <c r="E556" s="194"/>
      <c r="F556" s="194"/>
      <c r="G556" s="194"/>
      <c r="H556" s="194"/>
      <c r="I556" s="194"/>
      <c r="J556" s="194"/>
      <c r="K556" s="194"/>
      <c r="L556" s="194"/>
      <c r="M556" s="194"/>
      <c r="N556" s="194"/>
      <c r="O556" s="194"/>
    </row>
    <row r="557" spans="3:15" ht="38.1" customHeight="1">
      <c r="C557" s="194"/>
      <c r="D557" s="194"/>
      <c r="E557" s="194"/>
      <c r="F557" s="194"/>
      <c r="G557" s="194"/>
      <c r="H557" s="194"/>
      <c r="I557" s="194"/>
      <c r="J557" s="194"/>
      <c r="K557" s="194"/>
      <c r="L557" s="194"/>
      <c r="M557" s="194"/>
      <c r="N557" s="194"/>
      <c r="O557" s="194"/>
    </row>
    <row r="558" spans="3:15" ht="113.45" customHeight="1">
      <c r="C558" s="194"/>
      <c r="D558" s="194"/>
      <c r="E558" s="194"/>
      <c r="F558" s="194"/>
      <c r="G558" s="194"/>
      <c r="H558" s="194"/>
      <c r="I558" s="194"/>
      <c r="J558" s="194"/>
      <c r="K558" s="194"/>
      <c r="L558" s="194"/>
      <c r="M558" s="194"/>
      <c r="N558" s="194"/>
      <c r="O558" s="194"/>
    </row>
    <row r="559" spans="3:15" ht="18.600000000000001" customHeight="1">
      <c r="C559" s="194"/>
      <c r="D559" s="194"/>
      <c r="E559" s="194"/>
      <c r="F559" s="194"/>
      <c r="G559" s="194"/>
      <c r="H559" s="194"/>
      <c r="I559" s="194"/>
      <c r="J559" s="194"/>
      <c r="K559" s="194"/>
      <c r="L559" s="194"/>
      <c r="M559" s="194"/>
      <c r="N559" s="194"/>
      <c r="O559" s="194"/>
    </row>
    <row r="560" spans="3:15" ht="18.600000000000001" customHeight="1">
      <c r="C560" s="194"/>
      <c r="D560" s="194"/>
      <c r="E560" s="194"/>
      <c r="F560" s="194"/>
      <c r="G560" s="194"/>
      <c r="H560" s="194"/>
      <c r="I560" s="194"/>
      <c r="J560" s="194"/>
      <c r="K560" s="194"/>
      <c r="L560" s="194"/>
      <c r="M560" s="194"/>
      <c r="N560" s="194"/>
      <c r="O560" s="194"/>
    </row>
    <row r="561" spans="3:15" ht="18.600000000000001" customHeight="1">
      <c r="C561" s="194"/>
      <c r="D561" s="194"/>
      <c r="E561" s="194"/>
      <c r="F561" s="194"/>
      <c r="G561" s="194"/>
      <c r="H561" s="194"/>
      <c r="I561" s="194"/>
      <c r="J561" s="194"/>
      <c r="K561" s="194"/>
      <c r="L561" s="194"/>
      <c r="M561" s="194"/>
      <c r="N561" s="194"/>
      <c r="O561" s="194"/>
    </row>
    <row r="562" spans="3:15" ht="18.600000000000001" customHeight="1">
      <c r="C562" s="194"/>
      <c r="D562" s="194"/>
      <c r="E562" s="194"/>
      <c r="F562" s="194"/>
      <c r="G562" s="194"/>
      <c r="H562" s="194"/>
      <c r="I562" s="194"/>
      <c r="J562" s="194"/>
      <c r="K562" s="194"/>
      <c r="L562" s="194"/>
      <c r="M562" s="194"/>
      <c r="N562" s="194"/>
      <c r="O562" s="194"/>
    </row>
    <row r="563" spans="3:15" ht="73.5" customHeight="1">
      <c r="C563" s="194"/>
      <c r="D563" s="194"/>
      <c r="E563" s="194"/>
      <c r="F563" s="194"/>
      <c r="G563" s="194"/>
      <c r="H563" s="194"/>
      <c r="I563" s="194"/>
      <c r="J563" s="194"/>
      <c r="K563" s="194"/>
      <c r="L563" s="194"/>
      <c r="M563" s="194"/>
      <c r="N563" s="194"/>
      <c r="O563" s="194"/>
    </row>
    <row r="564" spans="3:15" ht="18.600000000000001" customHeight="1">
      <c r="C564" s="194"/>
      <c r="D564" s="194"/>
      <c r="E564" s="194"/>
      <c r="F564" s="194"/>
      <c r="G564" s="194"/>
      <c r="H564" s="194"/>
      <c r="I564" s="194"/>
      <c r="J564" s="194"/>
      <c r="K564" s="194"/>
      <c r="L564" s="194"/>
      <c r="M564" s="194"/>
      <c r="N564" s="194"/>
      <c r="O564" s="194"/>
    </row>
    <row r="565" spans="3:15" ht="18.600000000000001" customHeight="1">
      <c r="C565" s="194"/>
      <c r="D565" s="194"/>
      <c r="E565" s="194"/>
      <c r="F565" s="194"/>
      <c r="G565" s="194"/>
      <c r="H565" s="194"/>
      <c r="I565" s="194"/>
      <c r="J565" s="194"/>
      <c r="K565" s="194"/>
      <c r="L565" s="194"/>
      <c r="M565" s="194"/>
      <c r="N565" s="194"/>
      <c r="O565" s="194"/>
    </row>
    <row r="566" spans="3:15" ht="18.600000000000001" customHeight="1">
      <c r="C566" s="194"/>
      <c r="D566" s="194"/>
      <c r="E566" s="194"/>
      <c r="F566" s="194"/>
      <c r="G566" s="194"/>
      <c r="H566" s="194"/>
      <c r="I566" s="194"/>
      <c r="J566" s="194"/>
      <c r="K566" s="194"/>
      <c r="L566" s="194"/>
      <c r="M566" s="194"/>
      <c r="N566" s="194"/>
      <c r="O566" s="194"/>
    </row>
    <row r="567" spans="3:15" ht="18.600000000000001" customHeight="1">
      <c r="C567" s="194"/>
      <c r="D567" s="194"/>
      <c r="E567" s="194"/>
      <c r="F567" s="194"/>
      <c r="G567" s="194"/>
      <c r="H567" s="194"/>
      <c r="I567" s="194"/>
      <c r="J567" s="194"/>
      <c r="K567" s="194"/>
      <c r="L567" s="194"/>
      <c r="M567" s="194"/>
      <c r="N567" s="194"/>
      <c r="O567" s="194"/>
    </row>
    <row r="568" spans="3:15" ht="18.600000000000001" customHeight="1">
      <c r="C568" s="194"/>
      <c r="D568" s="194"/>
      <c r="E568" s="194"/>
      <c r="F568" s="194"/>
      <c r="G568" s="194"/>
      <c r="H568" s="194"/>
      <c r="I568" s="194"/>
      <c r="J568" s="194"/>
      <c r="K568" s="194"/>
      <c r="L568" s="194"/>
      <c r="M568" s="194"/>
      <c r="N568" s="194"/>
      <c r="O568" s="194"/>
    </row>
    <row r="569" spans="3:15" ht="18.600000000000001" customHeight="1">
      <c r="C569" s="194"/>
      <c r="D569" s="194"/>
      <c r="E569" s="194"/>
      <c r="F569" s="194"/>
      <c r="G569" s="194"/>
      <c r="H569" s="194"/>
      <c r="I569" s="194"/>
      <c r="J569" s="194"/>
      <c r="K569" s="194"/>
      <c r="L569" s="194"/>
      <c r="M569" s="194"/>
      <c r="N569" s="194"/>
      <c r="O569" s="194"/>
    </row>
    <row r="570" spans="3:15" ht="18.600000000000001" customHeight="1">
      <c r="C570" s="194"/>
      <c r="D570" s="194"/>
      <c r="E570" s="194"/>
      <c r="F570" s="194"/>
      <c r="G570" s="194"/>
      <c r="H570" s="194"/>
      <c r="I570" s="194"/>
      <c r="J570" s="194"/>
      <c r="K570" s="194"/>
      <c r="L570" s="194"/>
      <c r="M570" s="194"/>
      <c r="N570" s="194"/>
      <c r="O570" s="194"/>
    </row>
    <row r="571" spans="3:15" ht="18.600000000000001" customHeight="1">
      <c r="C571" s="194"/>
      <c r="D571" s="194"/>
      <c r="E571" s="194"/>
      <c r="F571" s="194"/>
      <c r="G571" s="194"/>
      <c r="H571" s="194"/>
      <c r="I571" s="194"/>
      <c r="J571" s="194"/>
      <c r="K571" s="194"/>
      <c r="L571" s="194"/>
      <c r="M571" s="194"/>
      <c r="N571" s="194"/>
      <c r="O571" s="194"/>
    </row>
    <row r="572" spans="3:15" ht="18.600000000000001" customHeight="1">
      <c r="C572" s="194"/>
      <c r="D572" s="194"/>
      <c r="E572" s="194"/>
      <c r="F572" s="194"/>
      <c r="G572" s="194"/>
      <c r="H572" s="194"/>
      <c r="I572" s="194"/>
      <c r="J572" s="194"/>
      <c r="K572" s="194"/>
      <c r="L572" s="194"/>
      <c r="M572" s="194"/>
      <c r="N572" s="194"/>
      <c r="O572" s="194"/>
    </row>
    <row r="573" spans="3:15" ht="18.600000000000001" customHeight="1">
      <c r="C573" s="194"/>
      <c r="D573" s="194"/>
      <c r="E573" s="194"/>
      <c r="F573" s="194"/>
      <c r="G573" s="194"/>
      <c r="H573" s="194"/>
      <c r="I573" s="194"/>
      <c r="J573" s="194"/>
      <c r="K573" s="194"/>
      <c r="L573" s="194"/>
      <c r="M573" s="194"/>
      <c r="N573" s="194"/>
      <c r="O573" s="194"/>
    </row>
    <row r="574" spans="3:15" ht="18.600000000000001" customHeight="1">
      <c r="C574" s="194"/>
      <c r="D574" s="194"/>
      <c r="E574" s="194"/>
      <c r="F574" s="194"/>
      <c r="G574" s="194"/>
      <c r="H574" s="194"/>
      <c r="I574" s="194"/>
      <c r="J574" s="194"/>
      <c r="K574" s="194"/>
      <c r="L574" s="194"/>
      <c r="M574" s="194"/>
      <c r="N574" s="194"/>
      <c r="O574" s="194"/>
    </row>
    <row r="575" spans="3:15" ht="18.600000000000001" customHeight="1">
      <c r="C575" s="194"/>
      <c r="D575" s="194"/>
      <c r="E575" s="194"/>
      <c r="F575" s="194"/>
      <c r="G575" s="194"/>
      <c r="H575" s="194"/>
      <c r="I575" s="194"/>
      <c r="J575" s="194"/>
      <c r="K575" s="194"/>
      <c r="L575" s="194"/>
      <c r="M575" s="194"/>
      <c r="N575" s="194"/>
      <c r="O575" s="194"/>
    </row>
    <row r="576" spans="3:15" ht="18.600000000000001" customHeight="1">
      <c r="C576" s="194"/>
      <c r="D576" s="194"/>
      <c r="E576" s="194"/>
      <c r="F576" s="194"/>
      <c r="G576" s="194"/>
      <c r="H576" s="194"/>
      <c r="I576" s="194"/>
      <c r="J576" s="194"/>
      <c r="K576" s="194"/>
      <c r="L576" s="194"/>
      <c r="M576" s="194"/>
      <c r="N576" s="194"/>
      <c r="O576" s="194"/>
    </row>
    <row r="577" spans="3:15" ht="18.600000000000001" customHeight="1">
      <c r="C577" s="194"/>
      <c r="D577" s="194"/>
      <c r="E577" s="194"/>
      <c r="F577" s="194"/>
      <c r="G577" s="194"/>
      <c r="H577" s="194"/>
      <c r="I577" s="194"/>
      <c r="J577" s="194"/>
      <c r="K577" s="194"/>
      <c r="L577" s="194"/>
      <c r="M577" s="194"/>
      <c r="N577" s="194"/>
      <c r="O577" s="194"/>
    </row>
    <row r="578" spans="3:15" ht="18.600000000000001" customHeight="1">
      <c r="C578" s="194"/>
      <c r="D578" s="194"/>
      <c r="E578" s="194"/>
      <c r="F578" s="194"/>
      <c r="G578" s="194"/>
      <c r="H578" s="194"/>
      <c r="I578" s="194"/>
      <c r="J578" s="194"/>
      <c r="K578" s="194"/>
      <c r="L578" s="194"/>
      <c r="M578" s="194"/>
      <c r="N578" s="194"/>
      <c r="O578" s="194"/>
    </row>
    <row r="579" spans="3:15" ht="18.600000000000001" customHeight="1">
      <c r="C579" s="194"/>
      <c r="D579" s="194"/>
      <c r="E579" s="194"/>
      <c r="F579" s="194"/>
      <c r="G579" s="194"/>
      <c r="H579" s="194"/>
      <c r="I579" s="194"/>
      <c r="J579" s="194"/>
      <c r="K579" s="194"/>
      <c r="L579" s="194"/>
      <c r="M579" s="194"/>
      <c r="N579" s="194"/>
      <c r="O579" s="194"/>
    </row>
    <row r="580" spans="3:15" ht="18.600000000000001" customHeight="1">
      <c r="C580" s="194"/>
      <c r="D580" s="194"/>
      <c r="E580" s="194"/>
      <c r="F580" s="194"/>
      <c r="G580" s="194"/>
      <c r="H580" s="194"/>
      <c r="I580" s="194"/>
      <c r="J580" s="194"/>
      <c r="K580" s="194"/>
      <c r="L580" s="194"/>
      <c r="M580" s="194"/>
      <c r="N580" s="194"/>
      <c r="O580" s="194"/>
    </row>
    <row r="581" spans="3:15" ht="18.600000000000001" customHeight="1">
      <c r="C581" s="194"/>
      <c r="D581" s="194"/>
      <c r="E581" s="194"/>
      <c r="F581" s="194"/>
      <c r="G581" s="194"/>
      <c r="H581" s="194"/>
      <c r="I581" s="194"/>
      <c r="J581" s="194"/>
      <c r="K581" s="194"/>
      <c r="L581" s="194"/>
      <c r="M581" s="194"/>
      <c r="N581" s="194"/>
      <c r="O581" s="194"/>
    </row>
    <row r="582" spans="3:15" ht="18.600000000000001" customHeight="1">
      <c r="C582" s="194"/>
      <c r="D582" s="194"/>
      <c r="E582" s="194"/>
      <c r="F582" s="194"/>
      <c r="G582" s="194"/>
      <c r="H582" s="194"/>
      <c r="I582" s="194"/>
      <c r="J582" s="194"/>
      <c r="K582" s="194"/>
      <c r="L582" s="194"/>
      <c r="M582" s="194"/>
      <c r="N582" s="194"/>
      <c r="O582" s="194"/>
    </row>
    <row r="583" spans="3:15" ht="18.600000000000001" customHeight="1">
      <c r="C583" s="194"/>
      <c r="D583" s="194"/>
      <c r="E583" s="194"/>
      <c r="F583" s="194"/>
      <c r="G583" s="194"/>
      <c r="H583" s="194"/>
      <c r="I583" s="194"/>
      <c r="J583" s="194"/>
      <c r="K583" s="194"/>
      <c r="L583" s="194"/>
      <c r="M583" s="194"/>
      <c r="N583" s="194"/>
      <c r="O583" s="194"/>
    </row>
    <row r="584" spans="3:15" ht="18.600000000000001" customHeight="1">
      <c r="C584" s="194"/>
      <c r="D584" s="194"/>
      <c r="E584" s="194"/>
      <c r="F584" s="194"/>
      <c r="G584" s="194"/>
      <c r="H584" s="194"/>
      <c r="I584" s="194"/>
      <c r="J584" s="194"/>
      <c r="K584" s="194"/>
      <c r="L584" s="194"/>
      <c r="M584" s="194"/>
      <c r="N584" s="194"/>
      <c r="O584" s="194"/>
    </row>
    <row r="585" spans="3:15" ht="18.600000000000001" customHeight="1">
      <c r="C585" s="194"/>
      <c r="D585" s="194"/>
      <c r="E585" s="194"/>
      <c r="F585" s="194"/>
      <c r="G585" s="194"/>
      <c r="H585" s="194"/>
      <c r="I585" s="194"/>
      <c r="J585" s="194"/>
      <c r="K585" s="194"/>
      <c r="L585" s="194"/>
      <c r="M585" s="194"/>
      <c r="N585" s="194"/>
      <c r="O585" s="194"/>
    </row>
    <row r="586" spans="3:15" ht="18.600000000000001" customHeight="1">
      <c r="C586" s="194"/>
      <c r="D586" s="194"/>
      <c r="E586" s="194"/>
      <c r="F586" s="194"/>
      <c r="G586" s="194"/>
      <c r="H586" s="194"/>
      <c r="I586" s="194"/>
      <c r="J586" s="194"/>
      <c r="K586" s="194"/>
      <c r="L586" s="194"/>
      <c r="M586" s="194"/>
      <c r="N586" s="194"/>
      <c r="O586" s="194"/>
    </row>
    <row r="587" spans="3:15" ht="18.600000000000001" customHeight="1">
      <c r="C587" s="194"/>
      <c r="D587" s="194"/>
      <c r="E587" s="194"/>
      <c r="F587" s="194"/>
      <c r="G587" s="194"/>
      <c r="H587" s="194"/>
      <c r="I587" s="194"/>
      <c r="J587" s="194"/>
      <c r="K587" s="194"/>
      <c r="L587" s="194"/>
      <c r="M587" s="194"/>
      <c r="N587" s="194"/>
      <c r="O587" s="194"/>
    </row>
    <row r="588" spans="3:15" ht="18.600000000000001" customHeight="1">
      <c r="C588" s="194"/>
      <c r="D588" s="194"/>
      <c r="E588" s="194"/>
      <c r="F588" s="194"/>
      <c r="G588" s="194"/>
      <c r="H588" s="194"/>
      <c r="I588" s="194"/>
      <c r="J588" s="194"/>
      <c r="K588" s="194"/>
      <c r="L588" s="194"/>
      <c r="M588" s="194"/>
      <c r="N588" s="194"/>
      <c r="O588" s="194"/>
    </row>
    <row r="589" spans="3:15" ht="18.600000000000001" customHeight="1">
      <c r="C589" s="194"/>
      <c r="D589" s="194"/>
      <c r="E589" s="194"/>
      <c r="F589" s="194"/>
      <c r="G589" s="194"/>
      <c r="H589" s="194"/>
      <c r="I589" s="194"/>
      <c r="J589" s="194"/>
      <c r="K589" s="194"/>
      <c r="L589" s="194"/>
      <c r="M589" s="194"/>
      <c r="N589" s="194"/>
      <c r="O589" s="194"/>
    </row>
    <row r="590" spans="3:15" ht="18.600000000000001" customHeight="1">
      <c r="C590" s="194"/>
      <c r="D590" s="194"/>
      <c r="E590" s="194"/>
      <c r="F590" s="194"/>
      <c r="G590" s="194"/>
      <c r="H590" s="194"/>
      <c r="I590" s="194"/>
      <c r="J590" s="194"/>
      <c r="K590" s="194"/>
      <c r="L590" s="194"/>
      <c r="M590" s="194"/>
      <c r="N590" s="194"/>
      <c r="O590" s="194"/>
    </row>
    <row r="591" spans="3:15" ht="18.600000000000001" customHeight="1">
      <c r="C591" s="194"/>
      <c r="D591" s="194"/>
      <c r="E591" s="194"/>
      <c r="F591" s="194"/>
      <c r="G591" s="194"/>
      <c r="H591" s="194"/>
      <c r="I591" s="194"/>
      <c r="J591" s="194"/>
      <c r="K591" s="194"/>
      <c r="L591" s="194"/>
      <c r="M591" s="194"/>
      <c r="N591" s="194"/>
      <c r="O591" s="194"/>
    </row>
    <row r="592" spans="3:15" ht="18.600000000000001" customHeight="1">
      <c r="C592" s="194"/>
      <c r="D592" s="194"/>
      <c r="E592" s="194"/>
      <c r="F592" s="194"/>
      <c r="G592" s="194"/>
      <c r="H592" s="194"/>
      <c r="I592" s="194"/>
      <c r="J592" s="194"/>
      <c r="K592" s="194"/>
      <c r="L592" s="194"/>
      <c r="M592" s="194"/>
      <c r="N592" s="194"/>
      <c r="O592" s="194"/>
    </row>
    <row r="593" spans="3:15" ht="18.600000000000001" customHeight="1">
      <c r="C593" s="194"/>
      <c r="D593" s="194"/>
      <c r="E593" s="194"/>
      <c r="F593" s="194"/>
      <c r="G593" s="194"/>
      <c r="H593" s="194"/>
      <c r="I593" s="194"/>
      <c r="J593" s="194"/>
      <c r="K593" s="194"/>
      <c r="L593" s="194"/>
      <c r="M593" s="194"/>
      <c r="N593" s="194"/>
      <c r="O593" s="194"/>
    </row>
    <row r="594" spans="3:15" ht="18.600000000000001" customHeight="1">
      <c r="C594" s="194"/>
      <c r="D594" s="194"/>
      <c r="E594" s="194"/>
      <c r="F594" s="194"/>
      <c r="G594" s="194"/>
      <c r="H594" s="194"/>
      <c r="I594" s="194"/>
      <c r="J594" s="194"/>
      <c r="K594" s="194"/>
      <c r="L594" s="194"/>
      <c r="M594" s="194"/>
      <c r="N594" s="194"/>
      <c r="O594" s="194"/>
    </row>
    <row r="595" spans="3:15" ht="18.600000000000001" customHeight="1">
      <c r="C595" s="194"/>
      <c r="D595" s="194"/>
      <c r="E595" s="194"/>
      <c r="F595" s="194"/>
      <c r="G595" s="194"/>
      <c r="H595" s="194"/>
      <c r="I595" s="194"/>
      <c r="J595" s="194"/>
      <c r="K595" s="194"/>
      <c r="L595" s="194"/>
      <c r="M595" s="194"/>
      <c r="N595" s="194"/>
      <c r="O595" s="194"/>
    </row>
    <row r="596" spans="3:15" ht="18.600000000000001" customHeight="1">
      <c r="C596" s="194"/>
      <c r="D596" s="194"/>
      <c r="E596" s="194"/>
      <c r="F596" s="194"/>
      <c r="G596" s="194"/>
      <c r="H596" s="194"/>
      <c r="I596" s="194"/>
      <c r="J596" s="194"/>
      <c r="K596" s="194"/>
      <c r="L596" s="194"/>
      <c r="M596" s="194"/>
      <c r="N596" s="194"/>
      <c r="O596" s="194"/>
    </row>
    <row r="597" spans="3:15" ht="14.45" customHeight="1">
      <c r="C597" s="194"/>
      <c r="D597" s="194"/>
      <c r="E597" s="194"/>
      <c r="F597" s="194"/>
      <c r="G597" s="194"/>
      <c r="H597" s="194"/>
      <c r="I597" s="194"/>
      <c r="J597" s="194"/>
      <c r="K597" s="194"/>
      <c r="L597" s="194"/>
      <c r="M597" s="194"/>
      <c r="N597" s="194"/>
      <c r="O597" s="194"/>
    </row>
    <row r="598" spans="3:15" ht="14.45" customHeight="1">
      <c r="C598" s="194"/>
      <c r="D598" s="194"/>
      <c r="E598" s="194"/>
      <c r="F598" s="194"/>
      <c r="G598" s="194"/>
      <c r="H598" s="194"/>
      <c r="I598" s="194"/>
      <c r="J598" s="194"/>
      <c r="K598" s="194"/>
      <c r="L598" s="194"/>
      <c r="M598" s="194"/>
      <c r="N598" s="194"/>
      <c r="O598" s="194"/>
    </row>
    <row r="599" spans="3:15" ht="18.600000000000001" customHeight="1">
      <c r="C599" s="194"/>
      <c r="D599" s="194"/>
      <c r="E599" s="194"/>
      <c r="F599" s="194"/>
      <c r="G599" s="194"/>
      <c r="H599" s="194"/>
      <c r="I599" s="194"/>
      <c r="J599" s="194"/>
      <c r="K599" s="194"/>
      <c r="L599" s="194"/>
      <c r="M599" s="194"/>
      <c r="N599" s="194"/>
      <c r="O599" s="194"/>
    </row>
    <row r="600" spans="3:15" ht="18.600000000000001" customHeight="1">
      <c r="C600" s="194"/>
      <c r="D600" s="194"/>
      <c r="E600" s="194"/>
      <c r="F600" s="194"/>
      <c r="G600" s="194"/>
      <c r="H600" s="194"/>
      <c r="I600" s="194"/>
      <c r="J600" s="194"/>
      <c r="K600" s="194"/>
      <c r="L600" s="194"/>
      <c r="M600" s="194"/>
      <c r="N600" s="194"/>
      <c r="O600" s="194"/>
    </row>
    <row r="601" spans="3:15" ht="18.600000000000001" customHeight="1">
      <c r="C601" s="194"/>
      <c r="D601" s="194"/>
      <c r="E601" s="194"/>
      <c r="F601" s="194"/>
      <c r="G601" s="194"/>
      <c r="H601" s="194"/>
      <c r="I601" s="194"/>
      <c r="J601" s="194"/>
      <c r="K601" s="194"/>
      <c r="L601" s="194"/>
      <c r="M601" s="194"/>
      <c r="N601" s="194"/>
      <c r="O601" s="194"/>
    </row>
    <row r="602" spans="3:15" ht="18.600000000000001" customHeight="1">
      <c r="C602" s="194"/>
      <c r="D602" s="194"/>
      <c r="E602" s="194"/>
      <c r="F602" s="194"/>
      <c r="G602" s="194"/>
      <c r="H602" s="194"/>
      <c r="I602" s="194"/>
      <c r="J602" s="194"/>
      <c r="K602" s="194"/>
      <c r="L602" s="194"/>
      <c r="M602" s="194"/>
      <c r="N602" s="194"/>
      <c r="O602" s="194"/>
    </row>
    <row r="603" spans="3:15" ht="14.45" customHeight="1">
      <c r="C603" s="194"/>
      <c r="D603" s="194"/>
      <c r="E603" s="194"/>
      <c r="F603" s="194"/>
      <c r="G603" s="194"/>
      <c r="H603" s="194"/>
      <c r="I603" s="194"/>
      <c r="J603" s="194"/>
      <c r="K603" s="194"/>
      <c r="L603" s="194"/>
      <c r="M603" s="194"/>
      <c r="N603" s="194"/>
      <c r="O603" s="194"/>
    </row>
    <row r="604" spans="3:15" ht="18.600000000000001" customHeight="1">
      <c r="C604" s="194"/>
      <c r="D604" s="194"/>
      <c r="E604" s="194"/>
      <c r="F604" s="194"/>
      <c r="G604" s="194"/>
      <c r="H604" s="194"/>
      <c r="I604" s="194"/>
      <c r="J604" s="194"/>
      <c r="K604" s="194"/>
      <c r="L604" s="194"/>
      <c r="M604" s="194"/>
      <c r="N604" s="194"/>
      <c r="O604" s="194"/>
    </row>
    <row r="605" spans="3:15" ht="14.45" customHeight="1">
      <c r="C605" s="194"/>
      <c r="D605" s="194"/>
      <c r="E605" s="194"/>
      <c r="F605" s="194"/>
      <c r="G605" s="194"/>
      <c r="H605" s="194"/>
      <c r="I605" s="194"/>
      <c r="J605" s="194"/>
      <c r="K605" s="194"/>
      <c r="L605" s="194"/>
      <c r="M605" s="194"/>
      <c r="N605" s="194"/>
      <c r="O605" s="194"/>
    </row>
    <row r="606" spans="3:15" ht="14.45" customHeight="1">
      <c r="C606" s="194"/>
      <c r="D606" s="194"/>
      <c r="E606" s="194"/>
      <c r="F606" s="194"/>
      <c r="G606" s="194"/>
      <c r="H606" s="194"/>
      <c r="I606" s="194"/>
      <c r="J606" s="194"/>
      <c r="K606" s="194"/>
      <c r="L606" s="194"/>
      <c r="M606" s="194"/>
      <c r="N606" s="194"/>
      <c r="O606" s="194"/>
    </row>
    <row r="607" spans="3:15" ht="14.45" customHeight="1">
      <c r="C607" s="194"/>
      <c r="D607" s="194"/>
      <c r="E607" s="194"/>
      <c r="F607" s="194"/>
      <c r="G607" s="194"/>
      <c r="H607" s="194"/>
      <c r="I607" s="194"/>
      <c r="J607" s="194"/>
      <c r="K607" s="194"/>
      <c r="L607" s="194"/>
      <c r="M607" s="194"/>
      <c r="N607" s="194"/>
      <c r="O607" s="194"/>
    </row>
    <row r="608" spans="3:15" ht="18.600000000000001" customHeight="1">
      <c r="C608" s="194"/>
      <c r="D608" s="194"/>
      <c r="E608" s="194"/>
      <c r="F608" s="194"/>
      <c r="G608" s="194"/>
      <c r="H608" s="194"/>
      <c r="I608" s="194"/>
      <c r="J608" s="194"/>
      <c r="K608" s="194"/>
      <c r="L608" s="194"/>
      <c r="M608" s="194"/>
      <c r="N608" s="194"/>
      <c r="O608" s="194"/>
    </row>
    <row r="609" spans="3:15" ht="14.45" customHeight="1">
      <c r="C609" s="194"/>
      <c r="D609" s="194"/>
      <c r="E609" s="194"/>
      <c r="F609" s="194"/>
      <c r="G609" s="194"/>
      <c r="H609" s="194"/>
      <c r="I609" s="194"/>
      <c r="J609" s="194"/>
      <c r="K609" s="194"/>
      <c r="L609" s="194"/>
      <c r="M609" s="194"/>
      <c r="N609" s="194"/>
      <c r="O609" s="194"/>
    </row>
    <row r="610" spans="3:15" ht="18.95" customHeight="1">
      <c r="C610" s="194"/>
      <c r="D610" s="194"/>
      <c r="E610" s="194"/>
      <c r="F610" s="194"/>
      <c r="G610" s="194"/>
      <c r="H610" s="194"/>
      <c r="I610" s="194"/>
      <c r="J610" s="194"/>
      <c r="K610" s="194"/>
      <c r="L610" s="194"/>
      <c r="M610" s="194"/>
      <c r="N610" s="194"/>
      <c r="O610" s="194"/>
    </row>
    <row r="611" spans="3:15" ht="282" customHeight="1">
      <c r="C611" s="194"/>
      <c r="D611" s="194"/>
      <c r="E611" s="194"/>
      <c r="F611" s="194"/>
      <c r="G611" s="194"/>
      <c r="H611" s="194"/>
      <c r="I611" s="194"/>
      <c r="J611" s="194"/>
      <c r="K611" s="194"/>
      <c r="L611" s="194"/>
      <c r="M611" s="194"/>
      <c r="N611" s="194"/>
      <c r="O611" s="194"/>
    </row>
    <row r="612" spans="3:15" ht="14.45" customHeight="1">
      <c r="C612" s="194"/>
      <c r="D612" s="194"/>
      <c r="E612" s="194"/>
      <c r="F612" s="194"/>
      <c r="G612" s="194"/>
      <c r="H612" s="194"/>
      <c r="I612" s="194"/>
      <c r="J612" s="194"/>
      <c r="K612" s="194"/>
      <c r="L612" s="194"/>
      <c r="M612" s="194"/>
      <c r="N612" s="194"/>
      <c r="O612" s="194"/>
    </row>
    <row r="613" spans="3:15" ht="18.600000000000001" customHeight="1">
      <c r="C613" s="194"/>
      <c r="D613" s="194"/>
      <c r="E613" s="194"/>
      <c r="F613" s="194"/>
      <c r="G613" s="194"/>
      <c r="H613" s="194"/>
      <c r="I613" s="194"/>
      <c r="J613" s="194"/>
      <c r="K613" s="194"/>
      <c r="L613" s="194"/>
      <c r="M613" s="194"/>
      <c r="N613" s="194"/>
      <c r="O613" s="194"/>
    </row>
    <row r="614" spans="3:15" ht="18.600000000000001" customHeight="1">
      <c r="C614" s="194"/>
      <c r="D614" s="194"/>
      <c r="E614" s="194"/>
      <c r="F614" s="194"/>
      <c r="G614" s="194"/>
      <c r="H614" s="194"/>
      <c r="I614" s="194"/>
      <c r="J614" s="194"/>
      <c r="K614" s="194"/>
      <c r="L614" s="194"/>
      <c r="M614" s="194"/>
      <c r="N614" s="194"/>
      <c r="O614" s="194"/>
    </row>
    <row r="615" spans="3:15" ht="18.600000000000001" customHeight="1">
      <c r="C615" s="194"/>
      <c r="D615" s="194"/>
      <c r="E615" s="194"/>
      <c r="F615" s="194"/>
      <c r="G615" s="194"/>
      <c r="H615" s="194"/>
      <c r="I615" s="194"/>
      <c r="J615" s="194"/>
      <c r="K615" s="194"/>
      <c r="L615" s="194"/>
      <c r="M615" s="194"/>
      <c r="N615" s="194"/>
      <c r="O615" s="194"/>
    </row>
    <row r="616" spans="3:15" ht="18.600000000000001" customHeight="1">
      <c r="C616" s="194"/>
      <c r="D616" s="194"/>
      <c r="E616" s="194"/>
      <c r="F616" s="194"/>
      <c r="G616" s="194"/>
      <c r="H616" s="194"/>
      <c r="I616" s="194"/>
      <c r="J616" s="194"/>
      <c r="K616" s="194"/>
      <c r="L616" s="194"/>
      <c r="M616" s="194"/>
      <c r="N616" s="194"/>
      <c r="O616" s="194"/>
    </row>
    <row r="617" spans="3:15" ht="36" customHeight="1">
      <c r="C617" s="194"/>
      <c r="D617" s="194"/>
      <c r="E617" s="194"/>
      <c r="F617" s="194"/>
      <c r="G617" s="194"/>
      <c r="H617" s="194"/>
      <c r="I617" s="194"/>
      <c r="J617" s="194"/>
      <c r="K617" s="194"/>
      <c r="L617" s="194"/>
      <c r="M617" s="194"/>
      <c r="N617" s="194"/>
      <c r="O617" s="194"/>
    </row>
    <row r="618" spans="3:15" ht="14.45" customHeight="1">
      <c r="C618" s="194"/>
      <c r="D618" s="194"/>
      <c r="E618" s="194"/>
      <c r="F618" s="194"/>
      <c r="G618" s="194"/>
      <c r="H618" s="194"/>
      <c r="I618" s="194"/>
      <c r="J618" s="194"/>
      <c r="K618" s="194"/>
      <c r="L618" s="194"/>
      <c r="M618" s="194"/>
      <c r="N618" s="194"/>
      <c r="O618" s="194"/>
    </row>
    <row r="619" spans="3:15" ht="14.45" customHeight="1">
      <c r="C619" s="194"/>
      <c r="D619" s="194"/>
      <c r="E619" s="194"/>
      <c r="F619" s="194"/>
      <c r="G619" s="194"/>
      <c r="H619" s="194"/>
      <c r="I619" s="194"/>
      <c r="J619" s="194"/>
      <c r="K619" s="194"/>
      <c r="L619" s="194"/>
      <c r="M619" s="194"/>
      <c r="N619" s="194"/>
      <c r="O619" s="194"/>
    </row>
    <row r="620" spans="3:15" ht="14.45" customHeight="1">
      <c r="C620" s="194"/>
      <c r="D620" s="194"/>
      <c r="E620" s="194"/>
      <c r="F620" s="194"/>
      <c r="G620" s="194"/>
      <c r="H620" s="194"/>
      <c r="I620" s="194"/>
      <c r="J620" s="194"/>
      <c r="K620" s="194"/>
      <c r="L620" s="194"/>
      <c r="M620" s="194"/>
      <c r="N620" s="194"/>
      <c r="O620" s="194"/>
    </row>
    <row r="621" spans="3:15" ht="14.45" customHeight="1">
      <c r="C621" s="194"/>
      <c r="D621" s="194"/>
      <c r="E621" s="194"/>
      <c r="F621" s="194"/>
      <c r="G621" s="194"/>
      <c r="H621" s="194"/>
      <c r="I621" s="194"/>
      <c r="J621" s="194"/>
      <c r="K621" s="194"/>
      <c r="L621" s="194"/>
      <c r="M621" s="194"/>
      <c r="N621" s="194"/>
      <c r="O621" s="194"/>
    </row>
    <row r="622" spans="3:15" ht="18.600000000000001" customHeight="1">
      <c r="C622" s="194"/>
      <c r="D622" s="194"/>
      <c r="E622" s="194"/>
      <c r="F622" s="194"/>
      <c r="G622" s="194"/>
      <c r="H622" s="194"/>
      <c r="I622" s="194"/>
      <c r="J622" s="194"/>
      <c r="K622" s="194"/>
      <c r="L622" s="194"/>
      <c r="M622" s="194"/>
      <c r="N622" s="194"/>
      <c r="O622" s="194"/>
    </row>
    <row r="623" spans="3:15" ht="63.95" customHeight="1">
      <c r="C623" s="194"/>
      <c r="D623" s="194"/>
      <c r="E623" s="194"/>
      <c r="F623" s="194"/>
      <c r="G623" s="194"/>
      <c r="H623" s="194"/>
      <c r="I623" s="194"/>
      <c r="J623" s="194"/>
      <c r="K623" s="194"/>
      <c r="L623" s="194"/>
      <c r="M623" s="194"/>
      <c r="N623" s="194"/>
      <c r="O623" s="194"/>
    </row>
    <row r="624" spans="3:15" ht="18.600000000000001" customHeight="1">
      <c r="C624" s="194"/>
      <c r="D624" s="194"/>
      <c r="E624" s="194"/>
      <c r="F624" s="194"/>
      <c r="G624" s="194"/>
      <c r="H624" s="194"/>
      <c r="I624" s="194"/>
      <c r="J624" s="194"/>
      <c r="K624" s="194"/>
      <c r="L624" s="194"/>
      <c r="M624" s="194"/>
      <c r="N624" s="194"/>
      <c r="O624" s="194"/>
    </row>
    <row r="625" spans="3:15" ht="18.600000000000001" customHeight="1">
      <c r="C625" s="194"/>
      <c r="D625" s="194"/>
      <c r="E625" s="194"/>
      <c r="F625" s="194"/>
      <c r="G625" s="194"/>
      <c r="H625" s="194"/>
      <c r="I625" s="194"/>
      <c r="J625" s="194"/>
      <c r="K625" s="194"/>
      <c r="L625" s="194"/>
      <c r="M625" s="194"/>
      <c r="N625" s="194"/>
      <c r="O625" s="194"/>
    </row>
    <row r="626" spans="3:15" ht="14.45" customHeight="1">
      <c r="C626" s="194"/>
      <c r="D626" s="194"/>
      <c r="E626" s="194"/>
      <c r="F626" s="194"/>
      <c r="G626" s="194"/>
      <c r="H626" s="194"/>
      <c r="I626" s="194"/>
      <c r="J626" s="194"/>
      <c r="K626" s="194"/>
      <c r="L626" s="194"/>
      <c r="M626" s="194"/>
      <c r="N626" s="194"/>
      <c r="O626" s="194"/>
    </row>
    <row r="627" spans="3:15" ht="42.6" customHeight="1">
      <c r="C627" s="194"/>
      <c r="D627" s="194"/>
      <c r="E627" s="194"/>
      <c r="F627" s="194"/>
      <c r="G627" s="194"/>
      <c r="H627" s="194"/>
      <c r="I627" s="194"/>
      <c r="J627" s="194"/>
      <c r="K627" s="194"/>
      <c r="L627" s="194"/>
      <c r="M627" s="194"/>
      <c r="N627" s="194"/>
      <c r="O627" s="194"/>
    </row>
    <row r="628" spans="3:15" ht="14.45" customHeight="1">
      <c r="C628" s="194"/>
      <c r="D628" s="194"/>
      <c r="E628" s="194"/>
      <c r="F628" s="194"/>
      <c r="G628" s="194"/>
      <c r="H628" s="194"/>
      <c r="I628" s="194"/>
      <c r="J628" s="194"/>
      <c r="K628" s="194"/>
      <c r="L628" s="194"/>
      <c r="M628" s="194"/>
      <c r="N628" s="194"/>
      <c r="O628" s="194"/>
    </row>
    <row r="629" spans="3:15" ht="14.45" customHeight="1">
      <c r="C629" s="194"/>
      <c r="D629" s="194"/>
      <c r="E629" s="194"/>
      <c r="F629" s="194"/>
      <c r="G629" s="194"/>
      <c r="H629" s="194"/>
      <c r="I629" s="194"/>
      <c r="J629" s="194"/>
      <c r="K629" s="194"/>
      <c r="L629" s="194"/>
      <c r="M629" s="194"/>
      <c r="N629" s="194"/>
      <c r="O629" s="194"/>
    </row>
    <row r="630" spans="3:15" ht="14.45" customHeight="1">
      <c r="C630" s="194"/>
      <c r="D630" s="194"/>
      <c r="E630" s="194"/>
      <c r="F630" s="194"/>
      <c r="G630" s="194"/>
      <c r="H630" s="194"/>
      <c r="I630" s="194"/>
      <c r="J630" s="194"/>
      <c r="K630" s="194"/>
      <c r="L630" s="194"/>
      <c r="M630" s="194"/>
      <c r="N630" s="194"/>
      <c r="O630" s="194"/>
    </row>
    <row r="631" spans="3:15" ht="14.45" customHeight="1">
      <c r="C631" s="194"/>
      <c r="D631" s="194"/>
      <c r="E631" s="194"/>
      <c r="F631" s="194"/>
      <c r="G631" s="194"/>
      <c r="H631" s="194"/>
      <c r="I631" s="194"/>
      <c r="J631" s="194"/>
      <c r="K631" s="194"/>
      <c r="L631" s="194"/>
      <c r="M631" s="194"/>
      <c r="N631" s="194"/>
      <c r="O631" s="194"/>
    </row>
    <row r="632" spans="3:15" ht="14.45" customHeight="1">
      <c r="C632" s="194"/>
      <c r="D632" s="194"/>
      <c r="E632" s="194"/>
      <c r="F632" s="194"/>
      <c r="G632" s="194"/>
      <c r="H632" s="194"/>
      <c r="I632" s="194"/>
      <c r="J632" s="194"/>
      <c r="K632" s="194"/>
      <c r="L632" s="194"/>
      <c r="M632" s="194"/>
      <c r="N632" s="194"/>
      <c r="O632" s="194"/>
    </row>
    <row r="633" spans="3:15" ht="14.45" customHeight="1">
      <c r="C633" s="194"/>
      <c r="D633" s="194"/>
      <c r="E633" s="194"/>
      <c r="F633" s="194"/>
      <c r="G633" s="194"/>
      <c r="H633" s="194"/>
      <c r="I633" s="194"/>
      <c r="J633" s="194"/>
      <c r="K633" s="194"/>
      <c r="L633" s="194"/>
      <c r="M633" s="194"/>
      <c r="N633" s="194"/>
      <c r="O633" s="194"/>
    </row>
    <row r="634" spans="3:15" ht="14.45" customHeight="1">
      <c r="C634" s="194"/>
      <c r="D634" s="194"/>
      <c r="E634" s="194"/>
      <c r="F634" s="194"/>
      <c r="G634" s="194"/>
      <c r="H634" s="194"/>
      <c r="I634" s="194"/>
      <c r="J634" s="194"/>
      <c r="K634" s="194"/>
      <c r="L634" s="194"/>
      <c r="M634" s="194"/>
      <c r="N634" s="194"/>
      <c r="O634" s="194"/>
    </row>
    <row r="635" spans="3:15" ht="18.600000000000001" customHeight="1">
      <c r="C635" s="194"/>
      <c r="D635" s="194"/>
      <c r="E635" s="194"/>
      <c r="F635" s="194"/>
      <c r="G635" s="194"/>
      <c r="H635" s="194"/>
      <c r="I635" s="194"/>
      <c r="J635" s="194"/>
      <c r="K635" s="194"/>
      <c r="L635" s="194"/>
      <c r="M635" s="194"/>
      <c r="N635" s="194"/>
      <c r="O635" s="194"/>
    </row>
    <row r="636" spans="3:15" ht="14.45" customHeight="1">
      <c r="C636" s="194"/>
      <c r="D636" s="194"/>
      <c r="E636" s="194"/>
      <c r="F636" s="194"/>
      <c r="G636" s="194"/>
      <c r="H636" s="194"/>
      <c r="I636" s="194"/>
      <c r="J636" s="194"/>
      <c r="K636" s="194"/>
      <c r="L636" s="194"/>
      <c r="M636" s="194"/>
      <c r="N636" s="194"/>
      <c r="O636" s="194"/>
    </row>
    <row r="637" spans="3:15" ht="14.45" customHeight="1">
      <c r="C637" s="194"/>
      <c r="D637" s="194"/>
      <c r="E637" s="194"/>
      <c r="F637" s="194"/>
      <c r="G637" s="194"/>
      <c r="H637" s="194"/>
      <c r="I637" s="194"/>
      <c r="J637" s="194"/>
      <c r="K637" s="194"/>
      <c r="L637" s="194"/>
      <c r="M637" s="194"/>
      <c r="N637" s="194"/>
      <c r="O637" s="194"/>
    </row>
    <row r="638" spans="3:15" ht="14.45" customHeight="1">
      <c r="C638" s="194"/>
      <c r="D638" s="194"/>
      <c r="E638" s="194"/>
      <c r="F638" s="194"/>
      <c r="G638" s="194"/>
      <c r="H638" s="194"/>
      <c r="I638" s="194"/>
      <c r="J638" s="194"/>
      <c r="K638" s="194"/>
      <c r="L638" s="194"/>
      <c r="M638" s="194"/>
      <c r="N638" s="194"/>
      <c r="O638" s="194"/>
    </row>
    <row r="639" spans="3:15" ht="14.45" customHeight="1">
      <c r="C639" s="194"/>
      <c r="D639" s="194"/>
      <c r="E639" s="194"/>
      <c r="F639" s="194"/>
      <c r="G639" s="194"/>
      <c r="H639" s="194"/>
      <c r="I639" s="194"/>
      <c r="J639" s="194"/>
      <c r="K639" s="194"/>
      <c r="L639" s="194"/>
      <c r="M639" s="194"/>
      <c r="N639" s="194"/>
      <c r="O639" s="194"/>
    </row>
    <row r="640" spans="3:15" ht="14.45" customHeight="1">
      <c r="C640" s="194"/>
      <c r="D640" s="194"/>
      <c r="E640" s="194"/>
      <c r="F640" s="194"/>
      <c r="G640" s="194"/>
      <c r="H640" s="194"/>
      <c r="I640" s="194"/>
      <c r="J640" s="194"/>
      <c r="K640" s="194"/>
      <c r="L640" s="194"/>
      <c r="M640" s="194"/>
      <c r="N640" s="194"/>
      <c r="O640" s="194"/>
    </row>
    <row r="641" spans="3:15" ht="60.6" customHeight="1">
      <c r="C641" s="194"/>
      <c r="D641" s="194"/>
      <c r="E641" s="194"/>
      <c r="F641" s="194"/>
      <c r="G641" s="194"/>
      <c r="H641" s="194"/>
      <c r="I641" s="194"/>
      <c r="J641" s="194"/>
      <c r="K641" s="194"/>
      <c r="L641" s="194"/>
      <c r="M641" s="194"/>
      <c r="N641" s="194"/>
      <c r="O641" s="194"/>
    </row>
    <row r="642" spans="3:15" ht="14.45" customHeight="1">
      <c r="C642" s="194"/>
      <c r="D642" s="194"/>
      <c r="E642" s="194"/>
      <c r="F642" s="194"/>
      <c r="G642" s="194"/>
      <c r="H642" s="194"/>
      <c r="I642" s="194"/>
      <c r="J642" s="194"/>
      <c r="K642" s="194"/>
      <c r="L642" s="194"/>
      <c r="M642" s="194"/>
      <c r="N642" s="194"/>
      <c r="O642" s="194"/>
    </row>
    <row r="643" spans="3:15" ht="14.45" customHeight="1">
      <c r="C643" s="194"/>
      <c r="D643" s="194"/>
      <c r="E643" s="194"/>
      <c r="F643" s="194"/>
      <c r="G643" s="194"/>
      <c r="H643" s="194"/>
      <c r="I643" s="194"/>
      <c r="J643" s="194"/>
      <c r="K643" s="194"/>
      <c r="L643" s="194"/>
      <c r="M643" s="194"/>
      <c r="N643" s="194"/>
      <c r="O643" s="194"/>
    </row>
    <row r="644" spans="3:15" ht="14.45" customHeight="1">
      <c r="C644" s="194"/>
      <c r="D644" s="194"/>
      <c r="E644" s="194"/>
      <c r="F644" s="194"/>
      <c r="G644" s="194"/>
      <c r="H644" s="194"/>
      <c r="I644" s="194"/>
      <c r="J644" s="194"/>
      <c r="K644" s="194"/>
      <c r="L644" s="194"/>
      <c r="M644" s="194"/>
      <c r="N644" s="194"/>
      <c r="O644" s="194"/>
    </row>
    <row r="645" spans="3:15" ht="14.45" customHeight="1">
      <c r="C645" s="194"/>
      <c r="D645" s="194"/>
      <c r="E645" s="194"/>
      <c r="F645" s="194"/>
      <c r="G645" s="194"/>
      <c r="H645" s="194"/>
      <c r="I645" s="194"/>
      <c r="J645" s="194"/>
      <c r="K645" s="194"/>
      <c r="L645" s="194"/>
      <c r="M645" s="194"/>
      <c r="N645" s="194"/>
      <c r="O645" s="194"/>
    </row>
    <row r="646" spans="3:15" ht="14.45" customHeight="1">
      <c r="C646" s="194"/>
      <c r="D646" s="194"/>
      <c r="E646" s="194"/>
      <c r="F646" s="194"/>
      <c r="G646" s="194"/>
      <c r="H646" s="194"/>
      <c r="I646" s="194"/>
      <c r="J646" s="194"/>
      <c r="K646" s="194"/>
      <c r="L646" s="194"/>
      <c r="M646" s="194"/>
      <c r="N646" s="194"/>
      <c r="O646" s="194"/>
    </row>
    <row r="647" spans="3:15" ht="14.45" customHeight="1">
      <c r="C647" s="194"/>
      <c r="D647" s="194"/>
      <c r="E647" s="194"/>
      <c r="F647" s="194"/>
      <c r="G647" s="194"/>
      <c r="H647" s="194"/>
      <c r="I647" s="194"/>
      <c r="J647" s="194"/>
      <c r="K647" s="194"/>
      <c r="L647" s="194"/>
      <c r="M647" s="194"/>
      <c r="N647" s="194"/>
      <c r="O647" s="194"/>
    </row>
    <row r="648" spans="3:15" ht="41.1" customHeight="1">
      <c r="C648" s="194"/>
      <c r="D648" s="194"/>
      <c r="E648" s="194"/>
      <c r="F648" s="194"/>
      <c r="G648" s="194"/>
      <c r="H648" s="194"/>
      <c r="I648" s="194"/>
      <c r="J648" s="194"/>
      <c r="K648" s="194"/>
      <c r="L648" s="194"/>
      <c r="M648" s="194"/>
      <c r="N648" s="194"/>
      <c r="O648" s="194"/>
    </row>
    <row r="649" spans="3:15" ht="14.45" customHeight="1">
      <c r="C649" s="194"/>
      <c r="D649" s="194"/>
      <c r="E649" s="194"/>
      <c r="F649" s="194"/>
      <c r="G649" s="194"/>
      <c r="H649" s="194"/>
      <c r="I649" s="194"/>
      <c r="J649" s="194"/>
      <c r="K649" s="194"/>
      <c r="L649" s="194"/>
      <c r="M649" s="194"/>
      <c r="N649" s="194"/>
      <c r="O649" s="194"/>
    </row>
    <row r="650" spans="3:15" ht="14.45" customHeight="1">
      <c r="C650" s="194"/>
      <c r="D650" s="194"/>
      <c r="E650" s="194"/>
      <c r="F650" s="194"/>
      <c r="G650" s="194"/>
      <c r="H650" s="194"/>
      <c r="I650" s="194"/>
      <c r="J650" s="194"/>
      <c r="K650" s="194"/>
      <c r="L650" s="194"/>
      <c r="M650" s="194"/>
      <c r="N650" s="194"/>
      <c r="O650" s="194"/>
    </row>
    <row r="651" spans="3:15" ht="14.45" customHeight="1">
      <c r="C651" s="194"/>
      <c r="D651" s="194"/>
      <c r="E651" s="194"/>
      <c r="F651" s="194"/>
      <c r="G651" s="194"/>
      <c r="H651" s="194"/>
      <c r="I651" s="194"/>
      <c r="J651" s="194"/>
      <c r="K651" s="194"/>
      <c r="L651" s="194"/>
      <c r="M651" s="194"/>
      <c r="N651" s="194"/>
      <c r="O651" s="194"/>
    </row>
    <row r="652" spans="3:15" ht="14.45" customHeight="1">
      <c r="C652" s="194"/>
      <c r="D652" s="194"/>
      <c r="E652" s="194"/>
      <c r="F652" s="194"/>
      <c r="G652" s="194"/>
      <c r="H652" s="194"/>
      <c r="I652" s="194"/>
      <c r="J652" s="194"/>
      <c r="K652" s="194"/>
      <c r="L652" s="194"/>
      <c r="M652" s="194"/>
      <c r="N652" s="194"/>
      <c r="O652" s="194"/>
    </row>
    <row r="653" spans="3:15" ht="14.45" customHeight="1">
      <c r="C653" s="194"/>
      <c r="D653" s="194"/>
      <c r="E653" s="194"/>
      <c r="F653" s="194"/>
      <c r="G653" s="194"/>
      <c r="H653" s="194"/>
      <c r="I653" s="194"/>
      <c r="J653" s="194"/>
      <c r="K653" s="194"/>
      <c r="L653" s="194"/>
      <c r="M653" s="194"/>
      <c r="N653" s="194"/>
      <c r="O653" s="194"/>
    </row>
    <row r="654" spans="3:15" ht="42.95" customHeight="1">
      <c r="C654" s="194"/>
      <c r="D654" s="194"/>
      <c r="E654" s="194"/>
      <c r="F654" s="194"/>
      <c r="G654" s="194"/>
      <c r="H654" s="194"/>
      <c r="I654" s="194"/>
      <c r="J654" s="194"/>
      <c r="K654" s="194"/>
      <c r="L654" s="194"/>
      <c r="M654" s="194"/>
      <c r="N654" s="194"/>
      <c r="O654" s="194"/>
    </row>
    <row r="655" spans="3:15" ht="14.45" customHeight="1">
      <c r="C655" s="194"/>
      <c r="D655" s="194"/>
      <c r="E655" s="194"/>
      <c r="F655" s="194"/>
      <c r="G655" s="194"/>
      <c r="H655" s="194"/>
      <c r="I655" s="194"/>
      <c r="J655" s="194"/>
      <c r="K655" s="194"/>
      <c r="L655" s="194"/>
      <c r="M655" s="194"/>
      <c r="N655" s="194"/>
      <c r="O655" s="194"/>
    </row>
    <row r="656" spans="3:15" ht="14.45" customHeight="1">
      <c r="C656" s="194"/>
      <c r="D656" s="194"/>
      <c r="E656" s="194"/>
      <c r="F656" s="194"/>
      <c r="G656" s="194"/>
      <c r="H656" s="194"/>
      <c r="I656" s="194"/>
      <c r="J656" s="194"/>
      <c r="K656" s="194"/>
      <c r="L656" s="194"/>
      <c r="M656" s="194"/>
      <c r="N656" s="194"/>
      <c r="O656" s="194"/>
    </row>
    <row r="657" spans="3:15" ht="14.45" customHeight="1">
      <c r="C657" s="194"/>
      <c r="D657" s="194"/>
      <c r="E657" s="194"/>
      <c r="F657" s="194"/>
      <c r="G657" s="194"/>
      <c r="H657" s="194"/>
      <c r="I657" s="194"/>
      <c r="J657" s="194"/>
      <c r="K657" s="194"/>
      <c r="L657" s="194"/>
      <c r="M657" s="194"/>
      <c r="N657" s="194"/>
      <c r="O657" s="194"/>
    </row>
    <row r="658" spans="3:15" ht="14.45" customHeight="1">
      <c r="C658" s="194"/>
      <c r="D658" s="194"/>
      <c r="E658" s="194"/>
      <c r="F658" s="194"/>
      <c r="G658" s="194"/>
      <c r="H658" s="194"/>
      <c r="I658" s="194"/>
      <c r="J658" s="194"/>
      <c r="K658" s="194"/>
      <c r="L658" s="194"/>
      <c r="M658" s="194"/>
      <c r="N658" s="194"/>
      <c r="O658" s="194"/>
    </row>
    <row r="659" spans="3:15" ht="14.45" customHeight="1">
      <c r="C659" s="194"/>
      <c r="D659" s="194"/>
      <c r="E659" s="194"/>
      <c r="F659" s="194"/>
      <c r="G659" s="194"/>
      <c r="H659" s="194"/>
      <c r="I659" s="194"/>
      <c r="J659" s="194"/>
      <c r="K659" s="194"/>
      <c r="L659" s="194"/>
      <c r="M659" s="194"/>
      <c r="N659" s="194"/>
      <c r="O659" s="194"/>
    </row>
    <row r="660" spans="3:15" ht="14.45" customHeight="1">
      <c r="C660" s="194"/>
      <c r="D660" s="194"/>
      <c r="E660" s="194"/>
      <c r="F660" s="194"/>
      <c r="G660" s="194"/>
      <c r="H660" s="194"/>
      <c r="I660" s="194"/>
      <c r="J660" s="194"/>
      <c r="K660" s="194"/>
      <c r="L660" s="194"/>
      <c r="M660" s="194"/>
      <c r="N660" s="194"/>
      <c r="O660" s="194"/>
    </row>
    <row r="661" spans="3:15" ht="27" customHeight="1">
      <c r="C661" s="194"/>
      <c r="D661" s="194"/>
      <c r="E661" s="194"/>
      <c r="F661" s="194"/>
      <c r="G661" s="194"/>
      <c r="H661" s="194"/>
      <c r="I661" s="194"/>
      <c r="J661" s="194"/>
      <c r="K661" s="194"/>
      <c r="L661" s="194"/>
      <c r="M661" s="194"/>
      <c r="N661" s="194"/>
      <c r="O661" s="194"/>
    </row>
    <row r="662" spans="3:15" ht="14.45" customHeight="1">
      <c r="C662" s="194"/>
      <c r="D662" s="194"/>
      <c r="E662" s="194"/>
      <c r="F662" s="194"/>
      <c r="G662" s="194"/>
      <c r="H662" s="194"/>
      <c r="I662" s="194"/>
      <c r="J662" s="194"/>
      <c r="K662" s="194"/>
      <c r="L662" s="194"/>
      <c r="M662" s="194"/>
      <c r="N662" s="194"/>
      <c r="O662" s="194"/>
    </row>
    <row r="663" spans="3:15" ht="14.45" customHeight="1">
      <c r="C663" s="194"/>
      <c r="D663" s="194"/>
      <c r="E663" s="194"/>
      <c r="F663" s="194"/>
      <c r="G663" s="194"/>
      <c r="H663" s="194"/>
      <c r="I663" s="194"/>
      <c r="J663" s="194"/>
      <c r="K663" s="194"/>
      <c r="L663" s="194"/>
      <c r="M663" s="194"/>
      <c r="N663" s="194"/>
      <c r="O663" s="194"/>
    </row>
    <row r="664" spans="3:15" ht="14.45" customHeight="1">
      <c r="C664" s="194"/>
      <c r="D664" s="194"/>
      <c r="E664" s="194"/>
      <c r="F664" s="194"/>
      <c r="G664" s="194"/>
      <c r="H664" s="194"/>
      <c r="I664" s="194"/>
      <c r="J664" s="194"/>
      <c r="K664" s="194"/>
      <c r="L664" s="194"/>
      <c r="M664" s="194"/>
      <c r="N664" s="194"/>
      <c r="O664" s="194"/>
    </row>
    <row r="665" spans="3:15" ht="14.45" customHeight="1">
      <c r="C665" s="194"/>
      <c r="D665" s="194"/>
      <c r="E665" s="194"/>
      <c r="F665" s="194"/>
      <c r="G665" s="194"/>
      <c r="H665" s="194"/>
      <c r="I665" s="194"/>
      <c r="J665" s="194"/>
      <c r="K665" s="194"/>
      <c r="L665" s="194"/>
      <c r="M665" s="194"/>
      <c r="N665" s="194"/>
      <c r="O665" s="194"/>
    </row>
    <row r="666" spans="3:15" ht="39.6" customHeight="1">
      <c r="C666" s="194"/>
      <c r="D666" s="194"/>
      <c r="E666" s="194"/>
      <c r="F666" s="194"/>
      <c r="G666" s="194"/>
      <c r="H666" s="194"/>
      <c r="I666" s="194"/>
      <c r="J666" s="194"/>
      <c r="K666" s="194"/>
      <c r="L666" s="194"/>
      <c r="M666" s="194"/>
      <c r="N666" s="194"/>
      <c r="O666" s="194"/>
    </row>
    <row r="667" spans="3:15" ht="14.45" customHeight="1">
      <c r="C667" s="194"/>
      <c r="D667" s="194"/>
      <c r="E667" s="194"/>
      <c r="F667" s="194"/>
      <c r="G667" s="194"/>
      <c r="H667" s="194"/>
      <c r="I667" s="194"/>
      <c r="J667" s="194"/>
      <c r="K667" s="194"/>
      <c r="L667" s="194"/>
      <c r="M667" s="194"/>
      <c r="N667" s="194"/>
      <c r="O667" s="194"/>
    </row>
    <row r="668" spans="3:15" ht="14.45" customHeight="1">
      <c r="C668" s="194"/>
      <c r="D668" s="194"/>
      <c r="E668" s="194"/>
      <c r="F668" s="194"/>
      <c r="G668" s="194"/>
      <c r="H668" s="194"/>
      <c r="I668" s="194"/>
      <c r="J668" s="194"/>
      <c r="K668" s="194"/>
      <c r="L668" s="194"/>
      <c r="M668" s="194"/>
      <c r="N668" s="194"/>
      <c r="O668" s="194"/>
    </row>
    <row r="669" spans="3:15" ht="14.45" customHeight="1">
      <c r="C669" s="194"/>
      <c r="D669" s="194"/>
      <c r="E669" s="194"/>
      <c r="F669" s="194"/>
      <c r="G669" s="194"/>
      <c r="H669" s="194"/>
      <c r="I669" s="194"/>
      <c r="J669" s="194"/>
      <c r="K669" s="194"/>
      <c r="L669" s="194"/>
      <c r="M669" s="194"/>
      <c r="N669" s="194"/>
      <c r="O669" s="194"/>
    </row>
    <row r="670" spans="3:15" ht="14.45" customHeight="1">
      <c r="C670" s="194"/>
      <c r="D670" s="194"/>
      <c r="E670" s="194"/>
      <c r="F670" s="194"/>
      <c r="G670" s="194"/>
      <c r="H670" s="194"/>
      <c r="I670" s="194"/>
      <c r="J670" s="194"/>
      <c r="K670" s="194"/>
      <c r="L670" s="194"/>
      <c r="M670" s="194"/>
      <c r="N670" s="194"/>
      <c r="O670" s="194"/>
    </row>
    <row r="671" spans="3:15" ht="14.45" customHeight="1">
      <c r="C671" s="194"/>
      <c r="D671" s="194"/>
      <c r="E671" s="194"/>
      <c r="F671" s="194"/>
      <c r="G671" s="194"/>
      <c r="H671" s="194"/>
      <c r="I671" s="194"/>
      <c r="J671" s="194"/>
      <c r="K671" s="194"/>
      <c r="L671" s="194"/>
      <c r="M671" s="194"/>
      <c r="N671" s="194"/>
      <c r="O671" s="194"/>
    </row>
    <row r="672" spans="3:15" ht="14.45" customHeight="1">
      <c r="C672" s="194"/>
      <c r="D672" s="194"/>
      <c r="E672" s="194"/>
      <c r="F672" s="194"/>
      <c r="G672" s="194"/>
      <c r="H672" s="194"/>
      <c r="I672" s="194"/>
      <c r="J672" s="194"/>
      <c r="K672" s="194"/>
      <c r="L672" s="194"/>
      <c r="M672" s="194"/>
      <c r="N672" s="194"/>
      <c r="O672" s="194"/>
    </row>
    <row r="673" spans="3:15" ht="14.45" customHeight="1">
      <c r="C673" s="194"/>
      <c r="D673" s="194"/>
      <c r="E673" s="194"/>
      <c r="F673" s="194"/>
      <c r="G673" s="194"/>
      <c r="H673" s="194"/>
      <c r="I673" s="194"/>
      <c r="J673" s="194"/>
      <c r="K673" s="194"/>
      <c r="L673" s="194"/>
      <c r="M673" s="194"/>
      <c r="N673" s="194"/>
      <c r="O673" s="194"/>
    </row>
    <row r="674" spans="3:15" ht="14.45" customHeight="1">
      <c r="C674" s="194"/>
      <c r="D674" s="194"/>
      <c r="E674" s="194"/>
      <c r="F674" s="194"/>
      <c r="G674" s="194"/>
      <c r="H674" s="194"/>
      <c r="I674" s="194"/>
      <c r="J674" s="194"/>
      <c r="K674" s="194"/>
      <c r="L674" s="194"/>
      <c r="M674" s="194"/>
      <c r="N674" s="194"/>
      <c r="O674" s="194"/>
    </row>
    <row r="675" spans="3:15" ht="14.45" customHeight="1">
      <c r="C675" s="194"/>
      <c r="D675" s="194"/>
      <c r="E675" s="194"/>
      <c r="F675" s="194"/>
      <c r="G675" s="194"/>
      <c r="H675" s="194"/>
      <c r="I675" s="194"/>
      <c r="J675" s="194"/>
      <c r="K675" s="194"/>
      <c r="L675" s="194"/>
      <c r="M675" s="194"/>
      <c r="N675" s="194"/>
      <c r="O675" s="194"/>
    </row>
    <row r="676" spans="3:15" ht="14.45" customHeight="1">
      <c r="C676" s="194"/>
      <c r="D676" s="194"/>
      <c r="E676" s="194"/>
      <c r="F676" s="194"/>
      <c r="G676" s="194"/>
      <c r="H676" s="194"/>
      <c r="I676" s="194"/>
      <c r="J676" s="194"/>
      <c r="K676" s="194"/>
      <c r="L676" s="194"/>
      <c r="M676" s="194"/>
      <c r="N676" s="194"/>
      <c r="O676" s="194"/>
    </row>
    <row r="677" spans="3:15" ht="14.45" customHeight="1">
      <c r="C677" s="194"/>
      <c r="D677" s="194"/>
      <c r="E677" s="194"/>
      <c r="F677" s="194"/>
      <c r="G677" s="194"/>
      <c r="H677" s="194"/>
      <c r="I677" s="194"/>
      <c r="J677" s="194"/>
      <c r="K677" s="194"/>
      <c r="L677" s="194"/>
      <c r="M677" s="194"/>
      <c r="N677" s="194"/>
      <c r="O677" s="194"/>
    </row>
    <row r="678" spans="3:15" ht="14.45" customHeight="1">
      <c r="C678" s="194"/>
      <c r="D678" s="194"/>
      <c r="E678" s="194"/>
      <c r="F678" s="194"/>
      <c r="G678" s="194"/>
      <c r="H678" s="194"/>
      <c r="I678" s="194"/>
      <c r="J678" s="194"/>
      <c r="K678" s="194"/>
      <c r="L678" s="194"/>
      <c r="M678" s="194"/>
      <c r="N678" s="194"/>
      <c r="O678" s="194"/>
    </row>
    <row r="679" spans="3:15" ht="14.45" customHeight="1">
      <c r="C679" s="194"/>
      <c r="D679" s="194"/>
      <c r="E679" s="194"/>
      <c r="F679" s="194"/>
      <c r="G679" s="194"/>
      <c r="H679" s="194"/>
      <c r="I679" s="194"/>
      <c r="J679" s="194"/>
      <c r="K679" s="194"/>
      <c r="L679" s="194"/>
      <c r="M679" s="194"/>
      <c r="N679" s="194"/>
      <c r="O679" s="194"/>
    </row>
    <row r="680" spans="3:15" ht="29.45" customHeight="1">
      <c r="C680" s="194"/>
      <c r="D680" s="194"/>
      <c r="E680" s="194"/>
      <c r="F680" s="194"/>
      <c r="G680" s="194"/>
      <c r="H680" s="194"/>
      <c r="I680" s="194"/>
      <c r="J680" s="194"/>
      <c r="K680" s="194"/>
      <c r="L680" s="194"/>
      <c r="M680" s="194"/>
      <c r="N680" s="194"/>
      <c r="O680" s="194"/>
    </row>
    <row r="681" spans="3:15" ht="26.45" customHeight="1">
      <c r="C681" s="194"/>
      <c r="D681" s="194"/>
      <c r="E681" s="194"/>
      <c r="F681" s="194"/>
      <c r="G681" s="194"/>
      <c r="H681" s="194"/>
      <c r="I681" s="194"/>
      <c r="J681" s="194"/>
      <c r="K681" s="194"/>
      <c r="L681" s="194"/>
      <c r="M681" s="194"/>
      <c r="N681" s="194"/>
      <c r="O681" s="194"/>
    </row>
    <row r="682" spans="3:15" ht="14.45" customHeight="1">
      <c r="C682" s="194"/>
      <c r="D682" s="194"/>
      <c r="E682" s="194"/>
      <c r="F682" s="194"/>
      <c r="G682" s="194"/>
      <c r="H682" s="194"/>
      <c r="I682" s="194"/>
      <c r="J682" s="194"/>
      <c r="K682" s="194"/>
      <c r="L682" s="194"/>
      <c r="M682" s="194"/>
      <c r="N682" s="194"/>
      <c r="O682" s="194"/>
    </row>
    <row r="683" spans="3:15" ht="18.95" customHeight="1">
      <c r="C683" s="194"/>
      <c r="D683" s="194"/>
      <c r="E683" s="194"/>
      <c r="F683" s="194"/>
      <c r="G683" s="194"/>
      <c r="H683" s="194"/>
      <c r="I683" s="194"/>
      <c r="J683" s="194"/>
      <c r="K683" s="194"/>
      <c r="L683" s="194"/>
      <c r="M683" s="194"/>
      <c r="N683" s="194"/>
      <c r="O683" s="194"/>
    </row>
    <row r="684" spans="3:15" ht="14.45" customHeight="1">
      <c r="C684" s="194"/>
      <c r="D684" s="194"/>
      <c r="E684" s="194"/>
      <c r="F684" s="194"/>
      <c r="G684" s="194"/>
      <c r="H684" s="194"/>
      <c r="I684" s="194"/>
      <c r="J684" s="194"/>
      <c r="K684" s="194"/>
      <c r="L684" s="194"/>
      <c r="M684" s="194"/>
      <c r="N684" s="194"/>
      <c r="O684" s="194"/>
    </row>
    <row r="685" spans="3:15" ht="14.45" customHeight="1">
      <c r="C685" s="194"/>
      <c r="D685" s="194"/>
      <c r="E685" s="194"/>
      <c r="F685" s="194"/>
      <c r="G685" s="194"/>
      <c r="H685" s="194"/>
      <c r="I685" s="194"/>
      <c r="J685" s="194"/>
      <c r="K685" s="194"/>
      <c r="L685" s="194"/>
      <c r="M685" s="194"/>
      <c r="N685" s="194"/>
      <c r="O685" s="194"/>
    </row>
    <row r="686" spans="3:15" ht="12.6" customHeight="1">
      <c r="C686" s="194"/>
      <c r="D686" s="194"/>
      <c r="E686" s="194"/>
      <c r="F686" s="194"/>
      <c r="G686" s="194"/>
      <c r="H686" s="194"/>
      <c r="I686" s="194"/>
      <c r="J686" s="194"/>
      <c r="K686" s="194"/>
      <c r="L686" s="194"/>
      <c r="M686" s="194"/>
      <c r="N686" s="194"/>
      <c r="O686" s="194"/>
    </row>
    <row r="687" spans="3:15" ht="14.45" customHeight="1">
      <c r="C687" s="194"/>
      <c r="D687" s="194"/>
      <c r="E687" s="194"/>
      <c r="F687" s="194"/>
      <c r="G687" s="194"/>
      <c r="H687" s="194"/>
      <c r="I687" s="194"/>
      <c r="J687" s="194"/>
      <c r="K687" s="194"/>
      <c r="L687" s="194"/>
      <c r="M687" s="194"/>
      <c r="N687" s="194"/>
      <c r="O687" s="194"/>
    </row>
    <row r="688" spans="3:15" ht="14.45" customHeight="1">
      <c r="C688" s="194"/>
      <c r="D688" s="194"/>
      <c r="E688" s="194"/>
      <c r="F688" s="194"/>
      <c r="G688" s="194"/>
      <c r="H688" s="194"/>
      <c r="I688" s="194"/>
      <c r="J688" s="194"/>
      <c r="K688" s="194"/>
      <c r="L688" s="194"/>
      <c r="M688" s="194"/>
      <c r="N688" s="194"/>
      <c r="O688" s="194"/>
    </row>
    <row r="690" ht="14.45" customHeight="1"/>
    <row r="693" ht="87.95" customHeight="1"/>
    <row r="698" ht="84.6" customHeight="1"/>
    <row r="699" ht="18.600000000000001" customHeight="1"/>
    <row r="700" ht="18.95" customHeight="1"/>
    <row r="701" ht="18.600000000000001" customHeight="1"/>
    <row r="702" ht="18.600000000000001" customHeight="1"/>
    <row r="703" ht="18.600000000000001" customHeight="1"/>
    <row r="705" ht="18.600000000000001" customHeight="1"/>
    <row r="706" ht="18.600000000000001" customHeight="1"/>
    <row r="708" ht="18.600000000000001" customHeight="1"/>
    <row r="709" ht="18.600000000000001" customHeight="1"/>
    <row r="710" ht="21" customHeight="1"/>
    <row r="711" ht="15.95" customHeight="1"/>
    <row r="712" ht="18.600000000000001" customHeight="1"/>
    <row r="714" ht="18.600000000000001" customHeight="1"/>
    <row r="718" ht="15.95" customHeight="1"/>
    <row r="719" ht="18.600000000000001" customHeight="1"/>
    <row r="721" ht="18.600000000000001" customHeight="1"/>
    <row r="722" ht="18.600000000000001" customHeight="1"/>
    <row r="723" ht="18.600000000000001" customHeight="1"/>
    <row r="724" ht="18.600000000000001" customHeight="1"/>
    <row r="725" ht="14.45" customHeight="1"/>
    <row r="729" ht="14.45" customHeight="1"/>
    <row r="730" ht="14.45" customHeight="1"/>
    <row r="731" ht="14.45" customHeight="1"/>
  </sheetData>
  <mergeCells count="11">
    <mergeCell ref="C30:M30"/>
    <mergeCell ref="C31:M35"/>
    <mergeCell ref="N57:Q57"/>
    <mergeCell ref="C5:M5"/>
    <mergeCell ref="C15:F15"/>
    <mergeCell ref="C16:G16"/>
    <mergeCell ref="C19:G19"/>
    <mergeCell ref="C20:F20"/>
    <mergeCell ref="C27:M27"/>
    <mergeCell ref="C7:G7"/>
    <mergeCell ref="C8:F8"/>
  </mergeCells>
  <hyperlinks>
    <hyperlink ref="A4" location="'ÍNDICE REMISSIVO'!A1" display="Índice" xr:uid="{B1148C1C-54C0-4A05-9E12-58A019FB36D4}"/>
    <hyperlink ref="F1" location="ÍNDICE!A1" display="Índice" xr:uid="{4218A371-6461-4374-9622-000308CC57C4}"/>
    <hyperlink ref="G1" location="'TEMAS MATERIAIS'!A1" display="Temas materiais" xr:uid="{C3AEC576-A489-4C8A-8933-996DA3B9B5B1}"/>
    <hyperlink ref="H1" location="AMBIENTAL!A1" display="Ambiental" xr:uid="{8F58901C-D4DD-45FB-BDA2-63D9CADA515E}"/>
    <hyperlink ref="I1" location="ECONÔMICO!A1" display="Econômico " xr:uid="{1AAF68C3-C5E8-4638-9C85-D1B0B6B2728F}"/>
    <hyperlink ref="J1" location="GOVERNANÇA!A1" display="Governança " xr:uid="{F9B29286-6916-4673-932C-93801A9290D6}"/>
    <hyperlink ref="L1" location="GRI!A1" display="GRI" xr:uid="{DDE0C7A3-B351-4E7F-BE17-48E870336AB7}"/>
    <hyperlink ref="M1" location="SASB!A1" display="SASB" xr:uid="{D34DB722-2F96-473E-B7C3-F7E81FBCA858}"/>
    <hyperlink ref="K1" location="SOCIAL!A1" display="Social " xr:uid="{410AC0EE-8D8B-427D-AFE4-4191BE464477}"/>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5ADB8-E13D-464C-9408-B564AE2A7DF3}">
  <sheetPr>
    <tabColor rgb="FF0070C0"/>
  </sheetPr>
  <dimension ref="A1:S725"/>
  <sheetViews>
    <sheetView showGridLines="0" zoomScale="75" zoomScaleNormal="80" workbookViewId="0">
      <selection activeCell="H22" sqref="H22"/>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1550</v>
      </c>
      <c r="S3" s="21"/>
    </row>
    <row r="4" spans="1:19" ht="21">
      <c r="A4" s="5" t="s">
        <v>0</v>
      </c>
      <c r="B4" s="6">
        <v>3</v>
      </c>
      <c r="C4" s="4"/>
    </row>
    <row r="5" spans="1:19" ht="21">
      <c r="A5" s="5"/>
      <c r="B5" s="6"/>
      <c r="C5" s="13" t="s">
        <v>1551</v>
      </c>
      <c r="D5" s="10"/>
      <c r="E5" s="10"/>
      <c r="F5" s="10"/>
      <c r="G5" s="10"/>
      <c r="H5" s="10"/>
      <c r="I5" s="10"/>
      <c r="J5" s="10"/>
      <c r="K5" s="10"/>
      <c r="L5" s="10"/>
      <c r="M5" s="10"/>
    </row>
    <row r="6" spans="1:19" ht="18.600000000000001">
      <c r="A6" s="5"/>
      <c r="B6" s="6"/>
      <c r="C6" s="135"/>
    </row>
    <row r="7" spans="1:19" ht="21.6" thickBot="1">
      <c r="C7" s="506" t="s">
        <v>1552</v>
      </c>
      <c r="D7" s="506"/>
      <c r="E7" s="506"/>
      <c r="F7" s="506"/>
      <c r="G7" s="506"/>
      <c r="H7" s="81"/>
      <c r="I7" s="81"/>
      <c r="J7" s="81"/>
      <c r="K7" s="81">
        <v>2022</v>
      </c>
      <c r="L7" s="81">
        <v>2023</v>
      </c>
      <c r="M7" s="81">
        <v>2024</v>
      </c>
    </row>
    <row r="8" spans="1:19" ht="18.600000000000001" customHeight="1">
      <c r="C8" s="289" t="s">
        <v>1553</v>
      </c>
      <c r="D8" s="290"/>
      <c r="E8" s="290"/>
      <c r="F8" s="290"/>
      <c r="G8" s="290"/>
      <c r="K8" s="138" t="s">
        <v>1554</v>
      </c>
      <c r="L8" s="138">
        <v>25847993</v>
      </c>
      <c r="M8" s="138" t="s">
        <v>1555</v>
      </c>
      <c r="N8" s="194"/>
      <c r="O8" s="194"/>
    </row>
    <row r="9" spans="1:19" ht="18.600000000000001">
      <c r="C9" s="289" t="s">
        <v>1556</v>
      </c>
      <c r="K9" s="138">
        <v>14745901</v>
      </c>
      <c r="L9" s="138">
        <v>18156206</v>
      </c>
      <c r="M9" s="138">
        <v>12777076</v>
      </c>
    </row>
    <row r="10" spans="1:19" ht="18.600000000000001" customHeight="1">
      <c r="C10" s="289" t="s">
        <v>1557</v>
      </c>
      <c r="K10" s="138">
        <v>2224484</v>
      </c>
      <c r="L10" s="138">
        <v>835306</v>
      </c>
      <c r="M10" s="138">
        <v>559664</v>
      </c>
      <c r="O10" s="194"/>
    </row>
    <row r="11" spans="1:19" ht="18.600000000000001" customHeight="1">
      <c r="C11" s="289" t="s">
        <v>1558</v>
      </c>
      <c r="K11" s="138">
        <v>207019</v>
      </c>
      <c r="L11" s="138">
        <v>163990</v>
      </c>
      <c r="M11" s="138">
        <v>168005</v>
      </c>
      <c r="O11" s="194"/>
    </row>
    <row r="12" spans="1:19" ht="18.600000000000001" customHeight="1">
      <c r="C12" s="289" t="s">
        <v>1559</v>
      </c>
      <c r="K12" s="138">
        <v>0</v>
      </c>
      <c r="L12" s="138">
        <v>0</v>
      </c>
      <c r="M12" s="138">
        <v>0</v>
      </c>
      <c r="O12" s="194"/>
    </row>
    <row r="13" spans="1:19" ht="18.600000000000001" customHeight="1">
      <c r="C13" s="289" t="s">
        <v>1560</v>
      </c>
      <c r="K13" s="138">
        <v>12314398</v>
      </c>
      <c r="L13" s="147" t="s">
        <v>1561</v>
      </c>
      <c r="M13" s="147">
        <v>12049407</v>
      </c>
      <c r="O13" s="194"/>
    </row>
    <row r="14" spans="1:19" ht="18.600000000000001" customHeight="1">
      <c r="C14" s="289" t="s">
        <v>1562</v>
      </c>
      <c r="K14" s="291">
        <v>0.628</v>
      </c>
      <c r="L14" s="291">
        <v>0.70199999999999996</v>
      </c>
      <c r="M14" s="291">
        <v>0.58099999999999996</v>
      </c>
      <c r="O14" s="194"/>
    </row>
    <row r="15" spans="1:19" ht="18.600000000000001" customHeight="1">
      <c r="O15" s="194"/>
    </row>
    <row r="16" spans="1:19" ht="107.1" customHeight="1">
      <c r="C16" s="556" t="s">
        <v>1563</v>
      </c>
      <c r="D16" s="556"/>
      <c r="E16" s="556"/>
      <c r="F16" s="556"/>
      <c r="G16" s="556"/>
      <c r="H16" s="556"/>
      <c r="I16" s="556"/>
      <c r="J16" s="556"/>
      <c r="K16" s="556"/>
      <c r="L16" s="556"/>
      <c r="M16" s="556"/>
      <c r="N16" s="194"/>
      <c r="O16" s="194"/>
    </row>
    <row r="17" spans="14:15" ht="18.600000000000001" customHeight="1">
      <c r="N17" s="194"/>
      <c r="O17" s="194"/>
    </row>
    <row r="18" spans="14:15" ht="18.600000000000001" customHeight="1">
      <c r="N18" s="194"/>
      <c r="O18" s="194"/>
    </row>
    <row r="19" spans="14:15" ht="18.600000000000001">
      <c r="N19" s="194"/>
      <c r="O19" s="194"/>
    </row>
    <row r="20" spans="14:15" ht="18.600000000000001" customHeight="1">
      <c r="N20" s="194"/>
      <c r="O20" s="194"/>
    </row>
    <row r="21" spans="14:15" ht="18.600000000000001" customHeight="1">
      <c r="N21" s="194"/>
      <c r="O21" s="194"/>
    </row>
    <row r="22" spans="14:15" ht="18.600000000000001" customHeight="1"/>
    <row r="23" spans="14:15" ht="18.600000000000001" customHeight="1"/>
    <row r="24" spans="14:15" ht="18.600000000000001" customHeight="1"/>
    <row r="25" spans="14:15" ht="18.600000000000001" customHeight="1"/>
    <row r="26" spans="14:15" ht="18.600000000000001" customHeight="1"/>
    <row r="27" spans="14:15" ht="18.600000000000001" customHeight="1"/>
    <row r="28" spans="14:15" ht="18.600000000000001" customHeight="1"/>
    <row r="29" spans="14:15" ht="18.600000000000001" customHeight="1"/>
    <row r="30" spans="14:15" ht="18.600000000000001" customHeight="1"/>
    <row r="31" spans="14:15" ht="18.600000000000001" customHeight="1"/>
    <row r="32" spans="14:15"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73.5"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41.1" customHeight="1"/>
    <row r="418" ht="14.45"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1" ht="18.600000000000001" customHeight="1"/>
    <row r="442" ht="18.600000000000001" customHeight="1"/>
    <row r="443" ht="18.600000000000001" customHeight="1"/>
    <row r="444" ht="18.600000000000001" customHeight="1"/>
    <row r="445" ht="18.600000000000001" customHeight="1"/>
    <row r="446" ht="18.600000000000001" customHeight="1"/>
    <row r="447" ht="18.600000000000001" customHeight="1"/>
    <row r="448" ht="18.600000000000001" customHeight="1"/>
    <row r="449" ht="18.600000000000001" customHeight="1"/>
    <row r="450" ht="18.600000000000001" customHeight="1"/>
    <row r="451" ht="18.600000000000001" customHeight="1"/>
    <row r="452" ht="18.600000000000001" customHeight="1"/>
    <row r="453" ht="18.600000000000001" customHeight="1"/>
    <row r="454" ht="18.600000000000001" customHeight="1"/>
    <row r="455" ht="18.600000000000001" customHeight="1"/>
    <row r="456" ht="18.600000000000001" customHeight="1"/>
    <row r="457" ht="18.600000000000001" customHeight="1"/>
    <row r="458" ht="18.600000000000001" customHeight="1"/>
    <row r="459" ht="18.600000000000001" customHeight="1"/>
    <row r="460" ht="18.600000000000001" customHeight="1"/>
    <row r="461" ht="18.600000000000001" customHeight="1"/>
    <row r="462" ht="18.600000000000001" customHeight="1"/>
    <row r="463" ht="18.600000000000001" customHeight="1"/>
    <row r="464" ht="18.600000000000001" customHeight="1"/>
    <row r="465" ht="18.600000000000001" customHeight="1"/>
    <row r="466" ht="18.600000000000001" customHeight="1"/>
    <row r="467" ht="18.600000000000001" customHeight="1"/>
    <row r="468" ht="18.600000000000001" customHeight="1"/>
    <row r="469" ht="18.600000000000001" customHeight="1"/>
    <row r="470" ht="18.600000000000001" customHeight="1"/>
    <row r="471" ht="18.600000000000001" customHeight="1"/>
    <row r="472" ht="18.600000000000001" customHeight="1"/>
    <row r="473" ht="18.600000000000001" customHeight="1"/>
    <row r="474" ht="18.600000000000001" customHeight="1"/>
    <row r="475" ht="18.600000000000001" customHeight="1"/>
    <row r="476" ht="18.600000000000001" customHeight="1"/>
    <row r="477" ht="18.600000000000001" customHeight="1"/>
    <row r="478" ht="18.600000000000001" customHeight="1"/>
    <row r="479" ht="18.600000000000001" customHeight="1"/>
    <row r="480" ht="18.600000000000001" customHeight="1"/>
    <row r="481" ht="18.600000000000001" customHeight="1"/>
    <row r="482" ht="18.600000000000001" customHeight="1"/>
    <row r="483" ht="18.600000000000001" customHeight="1"/>
    <row r="484" ht="18.600000000000001" customHeight="1"/>
    <row r="485" ht="18.600000000000001" customHeight="1"/>
    <row r="486" ht="18.600000000000001" customHeight="1"/>
    <row r="487" ht="18.600000000000001" customHeight="1"/>
    <row r="488" ht="18.600000000000001" customHeight="1"/>
    <row r="489" ht="18.600000000000001" customHeight="1"/>
    <row r="490" ht="18.600000000000001" customHeight="1"/>
    <row r="491" ht="18.600000000000001" customHeight="1"/>
    <row r="492" ht="18.600000000000001" customHeight="1"/>
    <row r="493" ht="18.600000000000001" customHeight="1"/>
    <row r="494" ht="18.600000000000001" customHeight="1"/>
    <row r="495" ht="39"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4.45" customHeight="1"/>
    <row r="504" ht="14.45" customHeight="1"/>
    <row r="505" ht="14.45" customHeight="1"/>
    <row r="506" ht="14.45" customHeight="1"/>
    <row r="507" ht="18.600000000000001" customHeight="1"/>
    <row r="508" ht="18.600000000000001" customHeight="1"/>
    <row r="509" ht="39" customHeight="1"/>
    <row r="510" ht="18.600000000000001" customHeight="1"/>
    <row r="511" ht="87" customHeight="1"/>
    <row r="512" ht="18.600000000000001" customHeight="1"/>
    <row r="513" ht="41.45" customHeight="1"/>
    <row r="514" ht="27" customHeight="1"/>
    <row r="515" ht="14.45" customHeight="1"/>
    <row r="516" ht="14.45" customHeight="1"/>
    <row r="517" ht="14.45" customHeight="1"/>
    <row r="518" ht="54.95" customHeight="1"/>
    <row r="519" ht="14.45" customHeight="1"/>
    <row r="520" ht="14.45" customHeight="1"/>
    <row r="521" ht="14.45" customHeight="1"/>
    <row r="522" ht="14.45" customHeight="1"/>
    <row r="523" ht="14.45" customHeight="1"/>
    <row r="524" ht="14.45" customHeight="1"/>
    <row r="525" ht="14.45" customHeight="1"/>
    <row r="526" ht="14.45" customHeight="1"/>
    <row r="527" ht="14.45" customHeight="1"/>
    <row r="528" ht="14.45" customHeight="1"/>
    <row r="529" ht="14.45" customHeight="1"/>
    <row r="530" ht="14.45" customHeight="1"/>
    <row r="531" ht="14.45" customHeight="1"/>
    <row r="532" ht="14.45" customHeight="1"/>
    <row r="533" ht="14.45" customHeight="1"/>
    <row r="534" ht="18.600000000000001" customHeight="1"/>
    <row r="535" ht="37.5" customHeight="1"/>
    <row r="536" ht="18.600000000000001" customHeight="1"/>
    <row r="537" ht="18.600000000000001" customHeight="1"/>
    <row r="538" ht="18.600000000000001" customHeight="1"/>
    <row r="539" ht="51.6" customHeight="1"/>
    <row r="540" ht="18.600000000000001" customHeight="1"/>
    <row r="541" ht="18.600000000000001" customHeight="1"/>
    <row r="542" ht="18.600000000000001" customHeight="1"/>
    <row r="543" ht="81" customHeight="1"/>
    <row r="544" ht="18.600000000000001" customHeight="1"/>
    <row r="545" ht="18.600000000000001" customHeight="1"/>
    <row r="546" ht="18.600000000000001" customHeight="1"/>
    <row r="547" ht="78" customHeight="1"/>
    <row r="548" ht="18.600000000000001" customHeight="1"/>
    <row r="549" ht="18.600000000000001" customHeight="1"/>
    <row r="550" ht="18.600000000000001" customHeight="1"/>
    <row r="551" ht="38.1" customHeight="1"/>
    <row r="552" ht="113.45" customHeight="1"/>
    <row r="553" ht="18.600000000000001" customHeight="1"/>
    <row r="554" ht="18.600000000000001" customHeight="1"/>
    <row r="555" ht="18.600000000000001" customHeight="1"/>
    <row r="556" ht="18.600000000000001" customHeight="1"/>
    <row r="557" ht="73.5" customHeight="1"/>
    <row r="558" ht="18.600000000000001" customHeight="1"/>
    <row r="559" ht="18.600000000000001" customHeight="1"/>
    <row r="560" ht="18.600000000000001" customHeight="1"/>
    <row r="561" ht="18.600000000000001" customHeight="1"/>
    <row r="562" ht="18.600000000000001" customHeight="1"/>
    <row r="563" ht="18.600000000000001" customHeight="1"/>
    <row r="564" ht="18.600000000000001" customHeight="1"/>
    <row r="565" ht="18.600000000000001" customHeight="1"/>
    <row r="566" ht="18.600000000000001" customHeight="1"/>
    <row r="567" ht="18.600000000000001" customHeight="1"/>
    <row r="568" ht="18.600000000000001" customHeight="1"/>
    <row r="569" ht="18.600000000000001" customHeight="1"/>
    <row r="570" ht="18.600000000000001" customHeight="1"/>
    <row r="571" ht="18.600000000000001" customHeight="1"/>
    <row r="572" ht="18.600000000000001" customHeight="1"/>
    <row r="573" ht="18.600000000000001" customHeight="1"/>
    <row r="574" ht="18.600000000000001" customHeight="1"/>
    <row r="575" ht="18.600000000000001" customHeight="1"/>
    <row r="576" ht="18.600000000000001" customHeight="1"/>
    <row r="577" ht="18.600000000000001" customHeight="1"/>
    <row r="578" ht="18.600000000000001" customHeight="1"/>
    <row r="579" ht="18.600000000000001" customHeight="1"/>
    <row r="580" ht="18.600000000000001" customHeight="1"/>
    <row r="581" ht="18.600000000000001" customHeight="1"/>
    <row r="582" ht="18.600000000000001" customHeight="1"/>
    <row r="583" ht="18.600000000000001" customHeight="1"/>
    <row r="584" ht="18.600000000000001" customHeight="1"/>
    <row r="585" ht="18.600000000000001" customHeight="1"/>
    <row r="586" ht="18.600000000000001" customHeight="1"/>
    <row r="587" ht="18.600000000000001" customHeight="1"/>
    <row r="588" ht="18.600000000000001" customHeight="1"/>
    <row r="589" ht="18.600000000000001" customHeight="1"/>
    <row r="590" ht="18.600000000000001" customHeight="1"/>
    <row r="591" ht="14.45" customHeight="1"/>
    <row r="592" ht="14.45" customHeight="1"/>
    <row r="593" ht="18.600000000000001" customHeight="1"/>
    <row r="594" ht="18.600000000000001" customHeight="1"/>
    <row r="595" ht="18.600000000000001" customHeight="1"/>
    <row r="596" ht="18.600000000000001" customHeight="1"/>
    <row r="597" ht="14.45" customHeight="1"/>
    <row r="598" ht="18.600000000000001" customHeight="1"/>
    <row r="599" ht="14.45" customHeight="1"/>
    <row r="600" ht="14.45" customHeight="1"/>
    <row r="601" ht="14.45" customHeight="1"/>
    <row r="602" ht="18.600000000000001" customHeight="1"/>
    <row r="603" ht="14.45" customHeight="1"/>
    <row r="604" ht="18.95" customHeight="1"/>
    <row r="605" ht="282" customHeight="1"/>
    <row r="606" ht="14.45" customHeight="1"/>
    <row r="607" ht="18.600000000000001" customHeight="1"/>
    <row r="608" ht="18.600000000000001" customHeight="1"/>
    <row r="609" ht="18.600000000000001" customHeight="1"/>
    <row r="610" ht="18.600000000000001" customHeight="1"/>
    <row r="611" ht="36" customHeight="1"/>
    <row r="612" ht="14.45" customHeight="1"/>
    <row r="613" ht="14.45" customHeight="1"/>
    <row r="614" ht="14.45" customHeight="1"/>
    <row r="615" ht="14.45" customHeight="1"/>
    <row r="616" ht="18.600000000000001" customHeight="1"/>
    <row r="617" ht="63.95" customHeight="1"/>
    <row r="618" ht="18.600000000000001" customHeight="1"/>
    <row r="619" ht="18.600000000000001" customHeight="1"/>
    <row r="620" ht="14.45" customHeight="1"/>
    <row r="621" ht="42.6" customHeight="1"/>
    <row r="622" ht="14.45" customHeight="1"/>
    <row r="623" ht="14.45" customHeight="1"/>
    <row r="624" ht="14.45" customHeight="1"/>
    <row r="625" ht="14.45" customHeight="1"/>
    <row r="626" ht="14.45" customHeight="1"/>
    <row r="627" ht="14.45" customHeight="1"/>
    <row r="628" ht="14.45" customHeight="1"/>
    <row r="629" ht="18.600000000000001" customHeight="1"/>
    <row r="630" ht="14.45" customHeight="1"/>
    <row r="631" ht="14.45" customHeight="1"/>
    <row r="632" ht="14.45" customHeight="1"/>
    <row r="633" ht="14.45" customHeight="1"/>
    <row r="634" ht="14.45" customHeight="1"/>
    <row r="635" ht="60.6" customHeight="1"/>
    <row r="636" ht="14.45" customHeight="1"/>
    <row r="637" ht="14.45" customHeight="1"/>
    <row r="638" ht="14.45" customHeight="1"/>
    <row r="639" ht="14.45" customHeight="1"/>
    <row r="640" ht="14.45" customHeight="1"/>
    <row r="641" ht="14.45" customHeight="1"/>
    <row r="642" ht="41.1" customHeight="1"/>
    <row r="643" ht="14.45" customHeight="1"/>
    <row r="644" ht="14.45" customHeight="1"/>
    <row r="645" ht="14.45" customHeight="1"/>
    <row r="646" ht="14.45" customHeight="1"/>
    <row r="647" ht="14.45" customHeight="1"/>
    <row r="648" ht="42.95" customHeight="1"/>
    <row r="649" ht="14.45" customHeight="1"/>
    <row r="650" ht="14.45" customHeight="1"/>
    <row r="651" ht="14.45" customHeight="1"/>
    <row r="652" ht="14.45" customHeight="1"/>
    <row r="653" ht="14.45" customHeight="1"/>
    <row r="654" ht="14.45" customHeight="1"/>
    <row r="655" ht="27" customHeight="1"/>
    <row r="656" ht="14.45" customHeight="1"/>
    <row r="657" ht="14.45" customHeight="1"/>
    <row r="658" ht="14.45" customHeight="1"/>
    <row r="659" ht="14.45" customHeight="1"/>
    <row r="660" ht="39.6" customHeight="1"/>
    <row r="661" ht="14.45" customHeight="1"/>
    <row r="662" ht="14.45" customHeight="1"/>
    <row r="663" ht="14.45" customHeight="1"/>
    <row r="664" ht="14.45" customHeight="1"/>
    <row r="665" ht="14.45" customHeight="1"/>
    <row r="666" ht="14.45" customHeight="1"/>
    <row r="667" ht="14.45" customHeight="1"/>
    <row r="668" ht="14.45" customHeight="1"/>
    <row r="669" ht="14.45" customHeight="1"/>
    <row r="670" ht="14.45" customHeight="1"/>
    <row r="671" ht="14.45" customHeight="1"/>
    <row r="672" ht="14.45" customHeight="1"/>
    <row r="673" ht="14.45" customHeight="1"/>
    <row r="674" ht="29.45" customHeight="1"/>
    <row r="675" ht="26.45" customHeight="1"/>
    <row r="676" ht="14.45" customHeight="1"/>
    <row r="677" ht="18.95" customHeight="1"/>
    <row r="678" ht="14.45" customHeight="1"/>
    <row r="679" ht="14.45" customHeight="1"/>
    <row r="680" ht="12.6" customHeight="1"/>
    <row r="681" ht="14.45" customHeight="1"/>
    <row r="682" ht="14.45" customHeight="1"/>
    <row r="684" ht="14.45" customHeight="1"/>
    <row r="687" ht="87.95" customHeight="1"/>
    <row r="692" ht="84.6" customHeight="1"/>
    <row r="693" ht="18.600000000000001" customHeight="1"/>
    <row r="694" ht="18.95" customHeight="1"/>
    <row r="695" ht="18.600000000000001" customHeight="1"/>
    <row r="696" ht="18.600000000000001" customHeight="1"/>
    <row r="697" ht="18.600000000000001" customHeight="1"/>
    <row r="699" ht="18.600000000000001" customHeight="1"/>
    <row r="700" ht="18.600000000000001" customHeight="1"/>
    <row r="702" ht="18.600000000000001" customHeight="1"/>
    <row r="703" ht="18.600000000000001" customHeight="1"/>
    <row r="704" ht="21" customHeight="1"/>
    <row r="705" ht="15.95" customHeight="1"/>
    <row r="706" ht="18.600000000000001" customHeight="1"/>
    <row r="708" ht="18.600000000000001" customHeight="1"/>
    <row r="712" ht="15.95" customHeight="1"/>
    <row r="713" ht="18.600000000000001" customHeight="1"/>
    <row r="715" ht="18.600000000000001" customHeight="1"/>
    <row r="716" ht="18.600000000000001" customHeight="1"/>
    <row r="717" ht="18.600000000000001" customHeight="1"/>
    <row r="718" ht="18.600000000000001" customHeight="1"/>
    <row r="719" ht="14.45" customHeight="1"/>
    <row r="723" ht="14.45" customHeight="1"/>
    <row r="724" ht="14.45" customHeight="1"/>
    <row r="725" ht="14.45" customHeight="1"/>
  </sheetData>
  <mergeCells count="2">
    <mergeCell ref="C16:M16"/>
    <mergeCell ref="C7:G7"/>
  </mergeCells>
  <hyperlinks>
    <hyperlink ref="A4" location="'ÍNDICE REMISSIVO'!A1" display="Índice" xr:uid="{78728AAD-DE62-419F-9A8E-2B8B47277E06}"/>
    <hyperlink ref="F1" location="ÍNDICE!A1" display="Índice" xr:uid="{8508FF3F-16DC-4E71-89AE-002624377610}"/>
    <hyperlink ref="G1" location="'TEMAS MATERIAIS'!A1" display="Temas materiais" xr:uid="{6968C469-BC75-4610-B7AE-FE2696D22E3C}"/>
    <hyperlink ref="H1" location="AMBIENTAL!A1" display="Ambiental" xr:uid="{E84D6CC3-A899-48F7-A907-5729AC959841}"/>
    <hyperlink ref="I1" location="ECONÔMICO!A1" display="Econômico " xr:uid="{C34929F3-99A7-444B-88C4-7F27AB9E7892}"/>
    <hyperlink ref="J1" location="GOVERNANÇA!A1" display="Governança " xr:uid="{C899CF37-801E-4A77-9E9C-2AEFADED0D7D}"/>
    <hyperlink ref="L1" location="GRI!A1" display="GRI" xr:uid="{48860F28-3CB7-466F-A174-57019BBA33BD}"/>
    <hyperlink ref="M1" location="SASB!A1" display="SASB" xr:uid="{B683C8CF-30C0-4CB1-AD66-51C54BD0084A}"/>
    <hyperlink ref="K1" location="SOCIAL!A1" display="Social " xr:uid="{1B02C13B-5AC4-4C0B-8857-FC7189EDC037}"/>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30D9F-93ED-45CB-8B42-1A4DCEB69A63}">
  <sheetPr>
    <tabColor rgb="FF0070C0"/>
  </sheetPr>
  <dimension ref="A1:S656"/>
  <sheetViews>
    <sheetView showGridLines="0" showRowColHeaders="0" zoomScale="90" zoomScaleNormal="90" workbookViewId="0">
      <selection activeCell="B1" sqref="B1"/>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1564</v>
      </c>
      <c r="S3" s="21"/>
    </row>
    <row r="4" spans="1:19" ht="21">
      <c r="A4" s="5" t="s">
        <v>0</v>
      </c>
      <c r="B4" s="6">
        <v>3</v>
      </c>
      <c r="C4" s="4"/>
    </row>
    <row r="5" spans="1:19" ht="21">
      <c r="A5" s="5"/>
      <c r="B5" s="6"/>
      <c r="C5" s="580" t="s">
        <v>1565</v>
      </c>
      <c r="D5" s="580"/>
      <c r="E5" s="580"/>
      <c r="F5" s="580"/>
      <c r="G5" s="580"/>
      <c r="H5" s="580"/>
      <c r="I5" s="580"/>
      <c r="J5" s="580"/>
      <c r="K5" s="580"/>
      <c r="L5" s="580"/>
      <c r="M5" s="580"/>
    </row>
    <row r="6" spans="1:19" ht="18.600000000000001">
      <c r="A6" s="5"/>
      <c r="B6" s="6"/>
      <c r="C6" s="135"/>
    </row>
    <row r="7" spans="1:19" ht="13.5" customHeight="1">
      <c r="C7" s="497" t="s">
        <v>1566</v>
      </c>
      <c r="D7" s="497"/>
      <c r="E7" s="497"/>
      <c r="F7" s="497"/>
      <c r="G7" s="497"/>
      <c r="H7" s="497"/>
      <c r="I7" s="497"/>
      <c r="J7" s="497"/>
      <c r="K7" s="497"/>
      <c r="L7" s="497"/>
      <c r="M7" s="497"/>
    </row>
    <row r="8" spans="1:19" ht="206.1" customHeight="1">
      <c r="C8" s="497"/>
      <c r="D8" s="497"/>
      <c r="E8" s="497"/>
      <c r="F8" s="497"/>
      <c r="G8" s="497"/>
      <c r="H8" s="497"/>
      <c r="I8" s="497"/>
      <c r="J8" s="497"/>
      <c r="K8" s="497"/>
      <c r="L8" s="497"/>
      <c r="M8" s="497"/>
    </row>
    <row r="9" spans="1:19" ht="409.5" customHeight="1">
      <c r="C9" s="497"/>
      <c r="D9" s="497"/>
      <c r="E9" s="497"/>
      <c r="F9" s="497"/>
      <c r="G9" s="497"/>
      <c r="H9" s="497"/>
      <c r="I9" s="497"/>
      <c r="J9" s="497"/>
      <c r="K9" s="497"/>
      <c r="L9" s="497"/>
      <c r="M9" s="497"/>
    </row>
    <row r="10" spans="1:19" ht="409.5" customHeight="1">
      <c r="C10" s="497"/>
      <c r="D10" s="497"/>
      <c r="E10" s="497"/>
      <c r="F10" s="497"/>
      <c r="G10" s="497"/>
      <c r="H10" s="497"/>
      <c r="I10" s="497"/>
      <c r="J10" s="497"/>
      <c r="K10" s="497"/>
      <c r="L10" s="497"/>
      <c r="M10" s="497"/>
      <c r="N10" s="7"/>
      <c r="O10" s="242"/>
      <c r="P10" s="242"/>
    </row>
    <row r="11" spans="1:19" ht="406.5" customHeight="1">
      <c r="C11" s="497"/>
      <c r="D11" s="497"/>
      <c r="E11" s="497"/>
      <c r="F11" s="497"/>
      <c r="G11" s="497"/>
      <c r="H11" s="497"/>
      <c r="I11" s="497"/>
      <c r="J11" s="497"/>
      <c r="K11" s="497"/>
      <c r="L11" s="497"/>
      <c r="M11" s="497"/>
      <c r="N11" s="243"/>
      <c r="O11" s="243"/>
      <c r="P11" s="243"/>
    </row>
    <row r="12" spans="1:19" ht="406.5" customHeight="1">
      <c r="C12" s="497"/>
      <c r="D12" s="497"/>
      <c r="E12" s="497"/>
      <c r="F12" s="497"/>
      <c r="G12" s="497"/>
      <c r="H12" s="497"/>
      <c r="I12" s="497"/>
      <c r="J12" s="497"/>
      <c r="K12" s="497"/>
      <c r="L12" s="497"/>
      <c r="M12" s="497"/>
    </row>
    <row r="13" spans="1:19" ht="18.600000000000001" customHeight="1"/>
    <row r="14" spans="1:19" ht="18.600000000000001" customHeight="1"/>
    <row r="15" spans="1:19" ht="18.600000000000001" customHeight="1"/>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0" ht="18.600000000000001" customHeight="1"/>
    <row r="31"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73.5"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41.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39"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8" ht="18.600000000000001" customHeight="1"/>
    <row r="439" ht="18.600000000000001" customHeight="1"/>
    <row r="440" ht="39" customHeight="1"/>
    <row r="441" ht="18.600000000000001" customHeight="1"/>
    <row r="442" ht="87" customHeight="1"/>
    <row r="443" ht="18.600000000000001" customHeight="1"/>
    <row r="444" ht="41.45" customHeight="1"/>
    <row r="445" ht="27" customHeight="1"/>
    <row r="449" ht="54.95" customHeight="1"/>
    <row r="465" ht="18.600000000000001" customHeight="1"/>
    <row r="466" ht="37.5" customHeight="1"/>
    <row r="467" ht="18.600000000000001" customHeight="1"/>
    <row r="468" ht="18.600000000000001" customHeight="1"/>
    <row r="469" ht="18.600000000000001" customHeight="1"/>
    <row r="470" ht="51.6" customHeight="1"/>
    <row r="471" ht="18.600000000000001" customHeight="1"/>
    <row r="472" ht="18.600000000000001" customHeight="1"/>
    <row r="473" ht="18.600000000000001" customHeight="1"/>
    <row r="474" ht="81" customHeight="1"/>
    <row r="475" ht="18.600000000000001" customHeight="1"/>
    <row r="476" ht="18.600000000000001" customHeight="1"/>
    <row r="477" ht="18.600000000000001" customHeight="1"/>
    <row r="478" ht="78" customHeight="1"/>
    <row r="479" ht="18.600000000000001" customHeight="1"/>
    <row r="480" ht="18.600000000000001" customHeight="1"/>
    <row r="481" ht="18.600000000000001" customHeight="1"/>
    <row r="482" ht="38.1" customHeight="1"/>
    <row r="483" ht="113.45" customHeight="1"/>
    <row r="484" ht="18.600000000000001" customHeight="1"/>
    <row r="485" ht="18.600000000000001" customHeight="1"/>
    <row r="486" ht="18.600000000000001" customHeight="1"/>
    <row r="487" ht="18.600000000000001" customHeight="1"/>
    <row r="488" ht="73.5" customHeight="1"/>
    <row r="489" ht="18.600000000000001"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4" ht="18.600000000000001" customHeight="1"/>
    <row r="525" ht="18.600000000000001" customHeight="1"/>
    <row r="526" ht="18.600000000000001" customHeight="1"/>
    <row r="527" ht="18.600000000000001" customHeight="1"/>
    <row r="529" ht="18.600000000000001" customHeight="1"/>
    <row r="533" ht="18.600000000000001" customHeight="1"/>
    <row r="535" ht="18.95" customHeight="1"/>
    <row r="536" ht="282" customHeight="1"/>
    <row r="538" ht="18.600000000000001" customHeight="1"/>
    <row r="539" ht="18.600000000000001" customHeight="1"/>
    <row r="540" ht="18.600000000000001" customHeight="1"/>
    <row r="541" ht="18.600000000000001" customHeight="1"/>
    <row r="542" ht="36" customHeight="1"/>
    <row r="547" ht="18.600000000000001" customHeight="1"/>
    <row r="548" ht="63.95" customHeight="1"/>
    <row r="549" ht="18.600000000000001" customHeight="1"/>
    <row r="550" ht="18.600000000000001" customHeight="1"/>
    <row r="552" ht="42.6" customHeight="1"/>
    <row r="560" ht="18.600000000000001" customHeight="1"/>
    <row r="566" ht="60.6" customHeight="1"/>
    <row r="573" ht="41.1" customHeight="1"/>
    <row r="579" ht="42.95" customHeight="1"/>
    <row r="586" ht="27" customHeight="1"/>
    <row r="591" ht="39.6" customHeight="1"/>
    <row r="605" ht="29.45" customHeight="1"/>
    <row r="606" ht="26.45" customHeight="1"/>
    <row r="608" ht="18.95" customHeight="1"/>
    <row r="611" ht="12.6" customHeight="1"/>
    <row r="615" ht="14.45" customHeight="1"/>
    <row r="618" ht="87.95" customHeight="1"/>
    <row r="623" ht="84.6" customHeight="1"/>
    <row r="624" ht="18.600000000000001" customHeight="1"/>
    <row r="625" ht="18.95" customHeight="1"/>
    <row r="626" ht="18.600000000000001" customHeight="1"/>
    <row r="627" ht="18.600000000000001" customHeight="1"/>
    <row r="628" ht="18.600000000000001" customHeight="1"/>
    <row r="630" ht="18.600000000000001" customHeight="1"/>
    <row r="631" ht="18.600000000000001" customHeight="1"/>
    <row r="633" ht="18.600000000000001" customHeight="1"/>
    <row r="634" ht="18.600000000000001" customHeight="1"/>
    <row r="635" ht="21" customHeight="1"/>
    <row r="636" ht="15.95" customHeight="1"/>
    <row r="637" ht="18.600000000000001" customHeight="1"/>
    <row r="639" ht="18.600000000000001" customHeight="1"/>
    <row r="643" ht="15.95" customHeight="1"/>
    <row r="644" ht="18.600000000000001" customHeight="1"/>
    <row r="646" ht="18.600000000000001" customHeight="1"/>
    <row r="647" ht="18.600000000000001" customHeight="1"/>
    <row r="648" ht="18.600000000000001" customHeight="1"/>
    <row r="649" ht="18.600000000000001" customHeight="1"/>
    <row r="650" ht="14.45" customHeight="1"/>
    <row r="654" ht="14.45" customHeight="1"/>
    <row r="655" ht="14.45" customHeight="1"/>
    <row r="656" ht="14.45" customHeight="1"/>
  </sheetData>
  <mergeCells count="2">
    <mergeCell ref="C5:M5"/>
    <mergeCell ref="C7:M12"/>
  </mergeCells>
  <hyperlinks>
    <hyperlink ref="A4" location="'ÍNDICE REMISSIVO'!A1" display="Índice" xr:uid="{F7A00101-5963-4DF7-A6E9-CBA04D1F9FE1}"/>
    <hyperlink ref="F1" location="ÍNDICE!A1" display="Índice" xr:uid="{66F3A364-7901-4B39-8DE0-A84356CC3813}"/>
    <hyperlink ref="G1" location="'TEMAS MATERIAIS'!A1" display="Temas materiais" xr:uid="{9C4FEC6A-DD44-4CE6-8D05-AD80F5205939}"/>
    <hyperlink ref="H1" location="AMBIENTAL!A1" display="Ambiental" xr:uid="{82261E2E-C83B-4EF8-BA33-9C397BA14340}"/>
    <hyperlink ref="I1" location="ECONÔMICO!A1" display="Econômico " xr:uid="{4B0AE6EE-ECE0-4FCC-922C-5B2D0F0D2C12}"/>
    <hyperlink ref="J1" location="GOVERNANÇA!A1" display="Governança " xr:uid="{12C29F8F-5738-4508-BFB5-1CEC87CD3232}"/>
    <hyperlink ref="L1" location="GRI!A1" display="GRI" xr:uid="{2FC762DF-351F-422B-A810-7214F710B580}"/>
    <hyperlink ref="M1" location="SASB!A1" display="SASB" xr:uid="{590A4889-D537-4CDA-A14F-CDC4AD1A2F26}"/>
    <hyperlink ref="K1" location="SOCIAL!A1" display="Social " xr:uid="{AB892923-A43C-424B-83B4-23A1D317DDA9}"/>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9094F-F7D6-4495-B2B7-BBCC66909D55}">
  <sheetPr>
    <tabColor rgb="FF0070C0"/>
  </sheetPr>
  <dimension ref="A1:S660"/>
  <sheetViews>
    <sheetView showGridLines="0" showRowColHeaders="0" zoomScale="59" zoomScaleNormal="80" workbookViewId="0">
      <selection activeCell="C32" sqref="C32:M32"/>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1567</v>
      </c>
      <c r="S3" s="21"/>
    </row>
    <row r="4" spans="1:19" ht="21">
      <c r="A4" s="5" t="s">
        <v>0</v>
      </c>
      <c r="B4" s="6">
        <v>3</v>
      </c>
      <c r="C4" s="4"/>
    </row>
    <row r="5" spans="1:19" ht="21">
      <c r="A5" s="5"/>
      <c r="B5" s="6"/>
      <c r="C5" s="580" t="s">
        <v>1568</v>
      </c>
      <c r="D5" s="580"/>
      <c r="E5" s="580"/>
      <c r="F5" s="580"/>
      <c r="G5" s="580"/>
      <c r="H5" s="580"/>
      <c r="I5" s="580"/>
      <c r="J5" s="580"/>
      <c r="K5" s="580"/>
      <c r="L5" s="580"/>
      <c r="M5" s="580"/>
    </row>
    <row r="6" spans="1:19" ht="18.600000000000001">
      <c r="A6" s="5"/>
      <c r="B6" s="6"/>
      <c r="C6" s="135"/>
    </row>
    <row r="7" spans="1:19" ht="21.6" customHeight="1" thickBot="1">
      <c r="A7" s="5"/>
      <c r="B7" s="6"/>
      <c r="C7" s="506" t="s">
        <v>1569</v>
      </c>
      <c r="D7" s="506"/>
      <c r="E7" s="506"/>
      <c r="F7" s="506"/>
      <c r="G7" s="506"/>
      <c r="H7" s="506"/>
      <c r="I7" s="506"/>
      <c r="J7" s="506"/>
      <c r="K7" s="81">
        <v>2022</v>
      </c>
      <c r="L7" s="81">
        <v>2023</v>
      </c>
      <c r="M7" s="81">
        <v>2024</v>
      </c>
    </row>
    <row r="8" spans="1:19" ht="21.6" customHeight="1">
      <c r="A8" s="5"/>
      <c r="B8" s="6"/>
      <c r="C8" s="181"/>
      <c r="D8" s="181"/>
      <c r="E8" s="181"/>
      <c r="F8" s="181"/>
      <c r="G8" s="181"/>
      <c r="H8" s="181"/>
      <c r="I8" s="181"/>
      <c r="J8" s="181"/>
      <c r="K8" s="80"/>
      <c r="L8" s="80"/>
      <c r="M8" s="80"/>
    </row>
    <row r="9" spans="1:19" ht="18.600000000000001">
      <c r="A9" s="5"/>
      <c r="B9" s="6"/>
      <c r="C9" s="575" t="s">
        <v>420</v>
      </c>
      <c r="D9" s="575"/>
      <c r="E9" s="575"/>
      <c r="F9" s="575"/>
      <c r="G9" s="575"/>
      <c r="H9" s="575"/>
      <c r="I9" s="575"/>
      <c r="J9" s="575"/>
      <c r="K9" s="575"/>
      <c r="L9" s="575"/>
      <c r="M9" s="575"/>
    </row>
    <row r="10" spans="1:19" ht="18.600000000000001" customHeight="1">
      <c r="A10" s="5"/>
      <c r="B10" s="6"/>
      <c r="C10" s="644" t="s">
        <v>1570</v>
      </c>
      <c r="D10" s="644"/>
      <c r="E10" s="644"/>
      <c r="F10" s="644"/>
      <c r="G10" s="644"/>
      <c r="H10" s="644"/>
      <c r="I10" s="644"/>
      <c r="K10" s="140">
        <v>51</v>
      </c>
      <c r="L10" s="140">
        <v>61</v>
      </c>
      <c r="M10" s="140">
        <v>45</v>
      </c>
    </row>
    <row r="11" spans="1:19" ht="18.600000000000001">
      <c r="C11" s="644" t="s">
        <v>1571</v>
      </c>
      <c r="D11" s="644"/>
      <c r="E11" s="644"/>
      <c r="F11" s="644"/>
      <c r="G11" s="644"/>
      <c r="H11" s="644"/>
      <c r="I11" s="293"/>
      <c r="K11" s="140">
        <v>0</v>
      </c>
      <c r="L11" s="140">
        <v>2</v>
      </c>
      <c r="M11" s="140">
        <v>0</v>
      </c>
    </row>
    <row r="12" spans="1:19" ht="18.600000000000001">
      <c r="C12" s="644" t="s">
        <v>1572</v>
      </c>
      <c r="D12" s="644"/>
      <c r="E12" s="644"/>
      <c r="F12" s="644"/>
      <c r="G12" s="644"/>
      <c r="H12" s="293"/>
      <c r="I12" s="293"/>
      <c r="K12" s="140">
        <v>5</v>
      </c>
      <c r="L12" s="140">
        <v>2</v>
      </c>
      <c r="M12" s="140">
        <v>0</v>
      </c>
    </row>
    <row r="13" spans="1:19" ht="18.600000000000001" customHeight="1">
      <c r="C13" s="292" t="s">
        <v>1573</v>
      </c>
      <c r="D13" s="294"/>
      <c r="E13" s="294"/>
      <c r="F13" s="294"/>
      <c r="G13" s="295"/>
      <c r="H13" s="293"/>
      <c r="I13" s="293"/>
      <c r="K13" s="140">
        <v>0.19</v>
      </c>
      <c r="L13" s="140">
        <v>0.22</v>
      </c>
      <c r="M13" s="140">
        <v>0.18</v>
      </c>
    </row>
    <row r="14" spans="1:19" ht="18.600000000000001" customHeight="1">
      <c r="C14" s="644" t="s">
        <v>1574</v>
      </c>
      <c r="D14" s="644"/>
      <c r="E14" s="644"/>
      <c r="F14" s="644"/>
      <c r="G14" s="644"/>
      <c r="H14" s="644"/>
      <c r="I14" s="293"/>
      <c r="K14" s="311">
        <v>0</v>
      </c>
      <c r="L14" s="140">
        <v>7.0000000000000001E-3</v>
      </c>
      <c r="M14" s="311">
        <v>0</v>
      </c>
      <c r="N14" s="7"/>
      <c r="O14" s="242"/>
      <c r="P14" s="242"/>
    </row>
    <row r="15" spans="1:19" ht="18.600000000000001" customHeight="1">
      <c r="C15" s="289"/>
      <c r="K15" s="291"/>
      <c r="L15" s="291"/>
      <c r="M15" s="7"/>
      <c r="N15" s="243"/>
      <c r="O15" s="243"/>
      <c r="P15" s="243"/>
    </row>
    <row r="16" spans="1:19" ht="18.600000000000001" customHeight="1">
      <c r="C16" s="575" t="s">
        <v>1575</v>
      </c>
      <c r="D16" s="575"/>
      <c r="E16" s="575"/>
      <c r="F16" s="575"/>
      <c r="G16" s="575"/>
      <c r="H16" s="575"/>
      <c r="I16" s="575"/>
      <c r="J16" s="575"/>
      <c r="K16" s="575"/>
      <c r="L16" s="575"/>
      <c r="M16" s="575"/>
    </row>
    <row r="17" spans="3:14" ht="18.600000000000001" customHeight="1">
      <c r="C17" s="644" t="s">
        <v>1570</v>
      </c>
      <c r="D17" s="644"/>
      <c r="E17" s="644"/>
      <c r="F17" s="644"/>
      <c r="G17" s="644"/>
      <c r="H17" s="644"/>
      <c r="I17" s="644"/>
      <c r="K17" s="140">
        <v>15</v>
      </c>
      <c r="L17" s="140">
        <v>19</v>
      </c>
      <c r="M17" s="140">
        <v>17</v>
      </c>
    </row>
    <row r="18" spans="3:14" ht="18.600000000000001" customHeight="1">
      <c r="C18" s="644" t="s">
        <v>1571</v>
      </c>
      <c r="D18" s="644"/>
      <c r="E18" s="644"/>
      <c r="F18" s="644"/>
      <c r="G18" s="644"/>
      <c r="H18" s="644"/>
      <c r="I18" s="293"/>
      <c r="K18" s="140">
        <v>0</v>
      </c>
      <c r="L18" s="140">
        <v>0</v>
      </c>
      <c r="M18" s="140">
        <v>0</v>
      </c>
    </row>
    <row r="19" spans="3:14" ht="18.600000000000001" customHeight="1">
      <c r="C19" s="644" t="s">
        <v>1572</v>
      </c>
      <c r="D19" s="644"/>
      <c r="E19" s="644"/>
      <c r="F19" s="644"/>
      <c r="G19" s="644"/>
      <c r="H19" s="293"/>
      <c r="I19" s="293"/>
      <c r="K19" s="140">
        <v>5</v>
      </c>
      <c r="L19" s="140">
        <v>2</v>
      </c>
      <c r="M19" s="140">
        <v>0</v>
      </c>
    </row>
    <row r="20" spans="3:14" ht="18.600000000000001" customHeight="1">
      <c r="C20" s="292" t="s">
        <v>1573</v>
      </c>
      <c r="D20" s="294"/>
      <c r="E20" s="294"/>
      <c r="F20" s="294"/>
      <c r="G20" s="295"/>
      <c r="H20" s="293"/>
      <c r="I20" s="293"/>
      <c r="K20" s="140">
        <v>0.22</v>
      </c>
      <c r="L20" s="311">
        <v>0.21110000000000001</v>
      </c>
      <c r="M20" s="140">
        <v>0.2</v>
      </c>
    </row>
    <row r="21" spans="3:14" ht="18.600000000000001" customHeight="1">
      <c r="C21" s="644" t="s">
        <v>1574</v>
      </c>
      <c r="D21" s="644"/>
      <c r="E21" s="644"/>
      <c r="F21" s="644"/>
      <c r="G21" s="644"/>
      <c r="H21" s="644"/>
      <c r="I21" s="293"/>
      <c r="K21" s="311">
        <v>0</v>
      </c>
      <c r="L21" s="311">
        <v>0</v>
      </c>
      <c r="M21" s="311">
        <v>0</v>
      </c>
    </row>
    <row r="22" spans="3:14" ht="18.600000000000001" customHeight="1"/>
    <row r="23" spans="3:14" ht="18.600000000000001" customHeight="1">
      <c r="C23" s="575" t="s">
        <v>1576</v>
      </c>
      <c r="D23" s="575"/>
      <c r="E23" s="575"/>
      <c r="F23" s="575"/>
      <c r="G23" s="575"/>
      <c r="H23" s="575"/>
      <c r="I23" s="575"/>
      <c r="J23" s="575"/>
      <c r="K23" s="575"/>
      <c r="L23" s="575"/>
      <c r="M23" s="575"/>
    </row>
    <row r="24" spans="3:14" ht="18.600000000000001" customHeight="1">
      <c r="C24" s="644" t="s">
        <v>1570</v>
      </c>
      <c r="D24" s="644"/>
      <c r="E24" s="644"/>
      <c r="F24" s="644"/>
      <c r="G24" s="644"/>
      <c r="H24" s="644"/>
      <c r="I24" s="644"/>
      <c r="K24" s="140">
        <v>36</v>
      </c>
      <c r="L24" s="140">
        <v>42</v>
      </c>
      <c r="M24" s="140">
        <v>28</v>
      </c>
      <c r="N24" s="140"/>
    </row>
    <row r="25" spans="3:14" ht="18.600000000000001" customHeight="1">
      <c r="C25" s="644" t="s">
        <v>1571</v>
      </c>
      <c r="D25" s="644"/>
      <c r="E25" s="644"/>
      <c r="F25" s="644"/>
      <c r="G25" s="644"/>
      <c r="H25" s="644"/>
      <c r="I25" s="293"/>
      <c r="K25" s="140">
        <v>0</v>
      </c>
      <c r="L25" s="140">
        <v>2</v>
      </c>
      <c r="M25" s="140">
        <v>0</v>
      </c>
      <c r="N25" s="140"/>
    </row>
    <row r="26" spans="3:14" ht="18.600000000000001" customHeight="1">
      <c r="C26" s="644" t="s">
        <v>1572</v>
      </c>
      <c r="D26" s="644"/>
      <c r="E26" s="644"/>
      <c r="F26" s="644"/>
      <c r="G26" s="644"/>
      <c r="H26" s="293"/>
      <c r="I26" s="293"/>
      <c r="K26" s="140">
        <v>0</v>
      </c>
      <c r="L26" s="140">
        <v>0</v>
      </c>
      <c r="M26" s="140">
        <v>0</v>
      </c>
      <c r="N26" s="140"/>
    </row>
    <row r="27" spans="3:14" ht="18.600000000000001" customHeight="1">
      <c r="C27" s="292" t="s">
        <v>1573</v>
      </c>
      <c r="D27" s="294"/>
      <c r="E27" s="294"/>
      <c r="F27" s="294"/>
      <c r="G27" s="295"/>
      <c r="H27" s="293"/>
      <c r="I27" s="293"/>
      <c r="K27" s="140">
        <v>0.17</v>
      </c>
      <c r="L27" s="140">
        <v>0.217</v>
      </c>
      <c r="M27" s="140">
        <v>0.17</v>
      </c>
      <c r="N27" s="140"/>
    </row>
    <row r="28" spans="3:14" ht="18.600000000000001" customHeight="1">
      <c r="C28" s="644" t="s">
        <v>1574</v>
      </c>
      <c r="D28" s="644"/>
      <c r="E28" s="644"/>
      <c r="F28" s="644"/>
      <c r="G28" s="644"/>
      <c r="H28" s="644"/>
      <c r="I28" s="293"/>
      <c r="K28" s="311">
        <v>0</v>
      </c>
      <c r="L28" s="311">
        <v>0.01</v>
      </c>
      <c r="M28" s="311">
        <v>0</v>
      </c>
      <c r="N28" s="311"/>
    </row>
    <row r="29" spans="3:14" ht="18.600000000000001" customHeight="1"/>
    <row r="30" spans="3:14" ht="43.5" customHeight="1">
      <c r="C30" s="580" t="s">
        <v>1577</v>
      </c>
      <c r="D30" s="580"/>
      <c r="E30" s="580"/>
      <c r="F30" s="580"/>
      <c r="G30" s="580"/>
      <c r="H30" s="580"/>
      <c r="I30" s="580"/>
      <c r="J30" s="580"/>
      <c r="K30" s="580"/>
      <c r="L30" s="580"/>
      <c r="M30" s="580"/>
    </row>
    <row r="31" spans="3:14" ht="18.600000000000001" customHeight="1"/>
    <row r="32" spans="3:14" ht="317.10000000000002" customHeight="1">
      <c r="C32" s="556" t="s">
        <v>1578</v>
      </c>
      <c r="D32" s="636"/>
      <c r="E32" s="636"/>
      <c r="F32" s="636"/>
      <c r="G32" s="636"/>
      <c r="H32" s="636"/>
      <c r="I32" s="636"/>
      <c r="J32" s="636"/>
      <c r="K32" s="636"/>
      <c r="L32" s="636"/>
      <c r="M32" s="636"/>
    </row>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73.5"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41.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39"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42" ht="18.600000000000001" customHeight="1"/>
    <row r="443" ht="18.600000000000001" customHeight="1"/>
    <row r="444" ht="39" customHeight="1"/>
    <row r="445" ht="18.600000000000001" customHeight="1"/>
    <row r="446" ht="87" customHeight="1"/>
    <row r="447" ht="18.600000000000001" customHeight="1"/>
    <row r="448" ht="41.45" customHeight="1"/>
    <row r="449" ht="27" customHeight="1"/>
    <row r="453" ht="54.95" customHeight="1"/>
    <row r="469" ht="18.600000000000001" customHeight="1"/>
    <row r="470" ht="37.5" customHeight="1"/>
    <row r="471" ht="18.600000000000001" customHeight="1"/>
    <row r="472" ht="18.600000000000001" customHeight="1"/>
    <row r="473" ht="18.600000000000001" customHeight="1"/>
    <row r="474" ht="51.6" customHeight="1"/>
    <row r="475" ht="18.600000000000001" customHeight="1"/>
    <row r="476" ht="18.600000000000001" customHeight="1"/>
    <row r="477" ht="18.600000000000001" customHeight="1"/>
    <row r="478" ht="81" customHeight="1"/>
    <row r="479" ht="18.600000000000001" customHeight="1"/>
    <row r="480" ht="18.600000000000001" customHeight="1"/>
    <row r="481" ht="18.600000000000001" customHeight="1"/>
    <row r="482" ht="78" customHeight="1"/>
    <row r="483" ht="18.600000000000001" customHeight="1"/>
    <row r="484" ht="18.600000000000001" customHeight="1"/>
    <row r="485" ht="18.600000000000001" customHeight="1"/>
    <row r="486" ht="38.1" customHeight="1"/>
    <row r="487" ht="113.45" customHeight="1"/>
    <row r="488" ht="18.600000000000001" customHeight="1"/>
    <row r="489" ht="18.600000000000001" customHeight="1"/>
    <row r="490" ht="18.600000000000001" customHeight="1"/>
    <row r="491" ht="18.600000000000001" customHeight="1"/>
    <row r="492" ht="73.5"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8" ht="18.600000000000001" customHeight="1"/>
    <row r="529" ht="18.600000000000001" customHeight="1"/>
    <row r="530" ht="18.600000000000001" customHeight="1"/>
    <row r="531" ht="18.600000000000001" customHeight="1"/>
    <row r="533" ht="18.600000000000001" customHeight="1"/>
    <row r="537" ht="18.600000000000001" customHeight="1"/>
    <row r="539" ht="18.95" customHeight="1"/>
    <row r="540" ht="282" customHeight="1"/>
    <row r="542" ht="18.600000000000001" customHeight="1"/>
    <row r="543" ht="18.600000000000001" customHeight="1"/>
    <row r="544" ht="18.600000000000001" customHeight="1"/>
    <row r="545" ht="18.600000000000001" customHeight="1"/>
    <row r="546" ht="36" customHeight="1"/>
    <row r="551" ht="18.600000000000001" customHeight="1"/>
    <row r="552" ht="63.95" customHeight="1"/>
    <row r="553" ht="18.600000000000001" customHeight="1"/>
    <row r="554" ht="18.600000000000001" customHeight="1"/>
    <row r="556" ht="42.6" customHeight="1"/>
    <row r="564" ht="18.600000000000001" customHeight="1"/>
    <row r="570" ht="60.6" customHeight="1"/>
    <row r="577" ht="41.1" customHeight="1"/>
    <row r="583" ht="42.95" customHeight="1"/>
    <row r="590" ht="27" customHeight="1"/>
    <row r="595" ht="39.6" customHeight="1"/>
    <row r="609" ht="29.45" customHeight="1"/>
    <row r="610" ht="26.45" customHeight="1"/>
    <row r="612" ht="18.95" customHeight="1"/>
    <row r="615" ht="12.6" customHeight="1"/>
    <row r="619" ht="14.45" customHeight="1"/>
    <row r="622" ht="87.95" customHeight="1"/>
    <row r="627" ht="84.6" customHeight="1"/>
    <row r="628" ht="18.600000000000001" customHeight="1"/>
    <row r="629" ht="18.95" customHeight="1"/>
    <row r="630" ht="18.600000000000001" customHeight="1"/>
    <row r="631" ht="18.600000000000001" customHeight="1"/>
    <row r="632" ht="18.600000000000001" customHeight="1"/>
    <row r="634" ht="18.600000000000001" customHeight="1"/>
    <row r="635" ht="18.600000000000001" customHeight="1"/>
    <row r="637" ht="18.600000000000001" customHeight="1"/>
    <row r="638" ht="18.600000000000001" customHeight="1"/>
    <row r="639" ht="21" customHeight="1"/>
    <row r="640" ht="15.95" customHeight="1"/>
    <row r="641" ht="18.600000000000001" customHeight="1"/>
    <row r="643" ht="18.600000000000001" customHeight="1"/>
    <row r="647" ht="15.95" customHeight="1"/>
    <row r="648" ht="18.600000000000001" customHeight="1"/>
    <row r="650" ht="18.600000000000001" customHeight="1"/>
    <row r="651" ht="18.600000000000001" customHeight="1"/>
    <row r="652" ht="18.600000000000001" customHeight="1"/>
    <row r="653" ht="18.600000000000001" customHeight="1"/>
    <row r="654" ht="14.45" customHeight="1"/>
    <row r="658" ht="14.45" customHeight="1"/>
    <row r="659" ht="14.45" customHeight="1"/>
    <row r="660" ht="14.45" customHeight="1"/>
  </sheetData>
  <mergeCells count="25">
    <mergeCell ref="C32:M32"/>
    <mergeCell ref="K23:M23"/>
    <mergeCell ref="C24:I24"/>
    <mergeCell ref="C25:H25"/>
    <mergeCell ref="C26:G26"/>
    <mergeCell ref="C28:H28"/>
    <mergeCell ref="C30:M30"/>
    <mergeCell ref="C17:I17"/>
    <mergeCell ref="C18:H18"/>
    <mergeCell ref="C19:G19"/>
    <mergeCell ref="C21:H21"/>
    <mergeCell ref="C23:F23"/>
    <mergeCell ref="G23:J23"/>
    <mergeCell ref="C14:H14"/>
    <mergeCell ref="C9:F9"/>
    <mergeCell ref="G9:J9"/>
    <mergeCell ref="K9:M9"/>
    <mergeCell ref="C16:F16"/>
    <mergeCell ref="G16:J16"/>
    <mergeCell ref="K16:M16"/>
    <mergeCell ref="C5:M5"/>
    <mergeCell ref="C7:J7"/>
    <mergeCell ref="C12:G12"/>
    <mergeCell ref="C10:I10"/>
    <mergeCell ref="C11:H11"/>
  </mergeCells>
  <hyperlinks>
    <hyperlink ref="A4" location="'ÍNDICE REMISSIVO'!A1" display="Índice" xr:uid="{C785A83B-4629-4E70-8B23-6A119D8524DB}"/>
    <hyperlink ref="F1" location="ÍNDICE!A1" display="Índice" xr:uid="{B4968769-1A73-486F-AB0C-43DE89069BF2}"/>
    <hyperlink ref="G1" location="'TEMAS MATERIAIS'!A1" display="Temas materiais" xr:uid="{29B7D919-B477-4BEA-83A9-84948C369246}"/>
    <hyperlink ref="H1" location="AMBIENTAL!A1" display="Ambiental" xr:uid="{A09B8E5A-84B1-4B24-ADA6-F3C24B065573}"/>
    <hyperlink ref="I1" location="ECONÔMICO!A1" display="Econômico " xr:uid="{0763CADB-F2B8-4330-A485-A933B011A7B5}"/>
    <hyperlink ref="J1" location="GOVERNANÇA!A1" display="Governança " xr:uid="{E273B190-762D-47BA-B2CF-3A1F0F7E9492}"/>
    <hyperlink ref="L1" location="GRI!A1" display="GRI" xr:uid="{4FB0AACC-8D2B-416E-9974-87885FFB9B4D}"/>
    <hyperlink ref="M1" location="SASB!A1" display="SASB" xr:uid="{1E140D2D-93E3-4F56-8047-AB520C570584}"/>
    <hyperlink ref="K1" location="SOCIAL!A1" display="Social " xr:uid="{B6609E09-8301-4797-A63C-0E74B24A0F65}"/>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B18D5-2995-4EB7-ACB8-3523A11861FE}">
  <sheetPr>
    <tabColor rgb="FF0070C0"/>
  </sheetPr>
  <dimension ref="A1:S650"/>
  <sheetViews>
    <sheetView showGridLines="0" showRowColHeaders="0" topLeftCell="A22" zoomScale="70" zoomScaleNormal="70" workbookViewId="0">
      <selection activeCell="T20" sqref="T20"/>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1579</v>
      </c>
      <c r="S3" s="21"/>
    </row>
    <row r="4" spans="1:19" ht="21">
      <c r="A4" s="5" t="s">
        <v>0</v>
      </c>
      <c r="B4" s="6">
        <v>3</v>
      </c>
      <c r="C4" s="4"/>
    </row>
    <row r="5" spans="1:19" ht="21">
      <c r="A5" s="5"/>
      <c r="B5" s="6"/>
      <c r="C5" s="580" t="s">
        <v>1580</v>
      </c>
      <c r="D5" s="580"/>
      <c r="E5" s="580"/>
      <c r="F5" s="580"/>
      <c r="G5" s="580"/>
      <c r="H5" s="580"/>
      <c r="I5" s="580"/>
      <c r="J5" s="580"/>
      <c r="K5" s="580"/>
      <c r="L5" s="580"/>
      <c r="M5" s="580"/>
    </row>
    <row r="6" spans="1:19" ht="18.600000000000001">
      <c r="A6" s="5"/>
      <c r="B6" s="6"/>
      <c r="C6" s="135"/>
    </row>
    <row r="7" spans="1:19" ht="21.6" customHeight="1" thickBot="1">
      <c r="A7" s="5"/>
      <c r="B7" s="6"/>
      <c r="C7" s="506"/>
      <c r="D7" s="506"/>
      <c r="E7" s="506"/>
      <c r="F7" s="506"/>
      <c r="G7" s="506"/>
      <c r="H7" s="506"/>
      <c r="I7" s="506"/>
      <c r="J7" s="506"/>
      <c r="K7" s="81">
        <v>2022</v>
      </c>
      <c r="L7" s="81">
        <v>2023</v>
      </c>
      <c r="M7" s="81">
        <v>2024</v>
      </c>
    </row>
    <row r="8" spans="1:19" ht="21.6" customHeight="1">
      <c r="A8" s="5"/>
      <c r="B8" s="6"/>
      <c r="C8" s="120" t="s">
        <v>1581</v>
      </c>
      <c r="D8" s="296"/>
      <c r="E8" s="296"/>
      <c r="F8" s="296"/>
      <c r="G8" s="296"/>
      <c r="H8" s="296"/>
      <c r="I8" s="296"/>
      <c r="J8" s="181"/>
      <c r="K8" s="300">
        <v>0.122</v>
      </c>
      <c r="L8" s="300">
        <v>0.11</v>
      </c>
      <c r="M8" s="300">
        <v>0.06</v>
      </c>
    </row>
    <row r="9" spans="1:19" ht="18.600000000000001" customHeight="1">
      <c r="A9" s="5"/>
      <c r="B9" s="6"/>
      <c r="C9" s="497" t="s">
        <v>1582</v>
      </c>
      <c r="D9" s="497"/>
      <c r="E9" s="497"/>
      <c r="F9" s="497"/>
      <c r="G9" s="497"/>
      <c r="H9" s="497"/>
      <c r="I9" s="497"/>
      <c r="J9" s="497"/>
      <c r="K9" s="300">
        <v>0.113</v>
      </c>
      <c r="L9" s="300">
        <v>0.11</v>
      </c>
      <c r="M9" s="300">
        <v>0.04</v>
      </c>
    </row>
    <row r="10" spans="1:19" ht="18.600000000000001" customHeight="1">
      <c r="A10" s="5"/>
      <c r="B10" s="6"/>
    </row>
    <row r="11" spans="1:19" ht="132.94999999999999" customHeight="1">
      <c r="C11" s="532" t="s">
        <v>1583</v>
      </c>
      <c r="D11" s="532"/>
      <c r="E11" s="532"/>
      <c r="F11" s="532"/>
      <c r="G11" s="532"/>
      <c r="H11" s="532"/>
      <c r="I11" s="532"/>
      <c r="J11" s="532"/>
      <c r="K11" s="532"/>
      <c r="L11" s="532"/>
      <c r="M11" s="532"/>
    </row>
    <row r="13" spans="1:19" ht="45" customHeight="1">
      <c r="C13" s="580" t="s">
        <v>1584</v>
      </c>
      <c r="D13" s="580"/>
      <c r="E13" s="580"/>
      <c r="F13" s="580"/>
      <c r="G13" s="580"/>
      <c r="H13" s="580"/>
      <c r="I13" s="580"/>
      <c r="J13" s="580"/>
      <c r="K13" s="580"/>
      <c r="L13" s="580"/>
      <c r="M13" s="580"/>
    </row>
    <row r="14" spans="1:19" ht="18.600000000000001" customHeight="1">
      <c r="C14" s="135"/>
      <c r="N14" s="7"/>
      <c r="O14" s="242"/>
      <c r="P14" s="242"/>
    </row>
    <row r="15" spans="1:19" ht="18.600000000000001" customHeight="1" thickBot="1">
      <c r="C15" s="506"/>
      <c r="D15" s="506"/>
      <c r="E15" s="506"/>
      <c r="F15" s="506"/>
      <c r="G15" s="506"/>
      <c r="H15" s="506"/>
      <c r="I15" s="506"/>
      <c r="J15" s="506"/>
      <c r="K15" s="81">
        <v>2022</v>
      </c>
      <c r="L15" s="81">
        <v>2023</v>
      </c>
      <c r="M15" s="81">
        <v>2024</v>
      </c>
      <c r="N15" s="243"/>
      <c r="O15" s="243"/>
      <c r="P15" s="243"/>
    </row>
    <row r="16" spans="1:19" ht="18.600000000000001" customHeight="1">
      <c r="C16" s="573" t="s">
        <v>1585</v>
      </c>
      <c r="D16" s="573"/>
      <c r="E16" s="573"/>
      <c r="F16" s="573"/>
      <c r="G16" s="573"/>
      <c r="H16" s="573"/>
      <c r="I16" s="573"/>
      <c r="J16" s="573"/>
      <c r="K16" s="160">
        <v>8.0094228504122497E-2</v>
      </c>
      <c r="L16" s="160">
        <v>4.7E-2</v>
      </c>
      <c r="M16" s="160">
        <v>8.0094228504122497E-2</v>
      </c>
    </row>
    <row r="17" spans="3:13" ht="18.600000000000001" customHeight="1">
      <c r="C17" s="164" t="s">
        <v>1586</v>
      </c>
      <c r="D17" s="169"/>
      <c r="E17" s="169"/>
      <c r="F17" s="169"/>
      <c r="G17" s="169"/>
      <c r="H17" s="169"/>
      <c r="I17" s="169"/>
      <c r="K17" s="160">
        <v>1</v>
      </c>
      <c r="L17" s="160">
        <v>1</v>
      </c>
      <c r="M17" s="160">
        <v>1</v>
      </c>
    </row>
    <row r="18" spans="3:13" ht="18.600000000000001" customHeight="1"/>
    <row r="19" spans="3:13" ht="18.600000000000001" customHeight="1"/>
    <row r="20" spans="3:13" ht="43.5" customHeight="1">
      <c r="C20" s="580" t="s">
        <v>1587</v>
      </c>
      <c r="D20" s="580"/>
      <c r="E20" s="580"/>
      <c r="F20" s="580"/>
      <c r="G20" s="580"/>
      <c r="H20" s="580"/>
      <c r="I20" s="580"/>
      <c r="J20" s="580"/>
      <c r="K20" s="580"/>
      <c r="L20" s="580"/>
      <c r="M20" s="580"/>
    </row>
    <row r="21" spans="3:13" ht="18.600000000000001" customHeight="1"/>
    <row r="22" spans="3:13" ht="401.45" customHeight="1">
      <c r="C22" s="532" t="s">
        <v>1588</v>
      </c>
      <c r="D22" s="619"/>
      <c r="E22" s="619"/>
      <c r="F22" s="619"/>
      <c r="G22" s="619"/>
      <c r="H22" s="619"/>
      <c r="I22" s="619"/>
      <c r="J22" s="619"/>
      <c r="K22" s="619"/>
      <c r="L22" s="619"/>
      <c r="M22" s="619"/>
    </row>
    <row r="23" spans="3:13" ht="18.600000000000001" customHeight="1"/>
    <row r="24" spans="3:13" ht="18.600000000000001" customHeight="1">
      <c r="C24" s="580" t="s">
        <v>1589</v>
      </c>
      <c r="D24" s="580"/>
      <c r="E24" s="580"/>
      <c r="F24" s="580"/>
      <c r="G24" s="580"/>
      <c r="H24" s="580"/>
      <c r="I24" s="580"/>
      <c r="J24" s="580"/>
      <c r="K24" s="580"/>
      <c r="L24" s="580"/>
      <c r="M24" s="580"/>
    </row>
    <row r="25" spans="3:13" ht="18.600000000000001" customHeight="1">
      <c r="C25" s="135"/>
    </row>
    <row r="26" spans="3:13" ht="18.600000000000001" customHeight="1" thickBot="1">
      <c r="C26" s="506"/>
      <c r="D26" s="506"/>
      <c r="E26" s="506"/>
      <c r="F26" s="506"/>
      <c r="G26" s="506"/>
      <c r="H26" s="506"/>
      <c r="I26" s="506"/>
      <c r="J26" s="506"/>
      <c r="K26" s="81">
        <v>2022</v>
      </c>
      <c r="L26" s="81">
        <v>2023</v>
      </c>
      <c r="M26" s="81">
        <v>2024</v>
      </c>
    </row>
    <row r="27" spans="3:13" ht="18.600000000000001" customHeight="1">
      <c r="C27" s="573" t="s">
        <v>1590</v>
      </c>
      <c r="D27" s="573"/>
      <c r="E27" s="573"/>
      <c r="F27" s="573"/>
      <c r="G27" s="573"/>
      <c r="H27" s="573"/>
      <c r="I27" s="573"/>
      <c r="J27" s="573"/>
      <c r="K27" s="142">
        <v>0.14799999999999999</v>
      </c>
      <c r="L27" s="142">
        <v>0.15770000000000001</v>
      </c>
      <c r="M27" s="142">
        <v>0.16400000000000001</v>
      </c>
    </row>
    <row r="28" spans="3:13" ht="18.600000000000001" customHeight="1"/>
    <row r="29" spans="3:13" ht="18.600000000000001" customHeight="1"/>
    <row r="30" spans="3:13" ht="18.600000000000001" customHeight="1"/>
    <row r="31" spans="3:13" ht="18.600000000000001" customHeight="1"/>
    <row r="32" spans="3:13"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73.5"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41.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39"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32" ht="18.600000000000001" customHeight="1"/>
    <row r="433" ht="18.600000000000001" customHeight="1"/>
    <row r="434" ht="39" customHeight="1"/>
    <row r="435" ht="18.600000000000001" customHeight="1"/>
    <row r="436" ht="87" customHeight="1"/>
    <row r="437" ht="18.600000000000001" customHeight="1"/>
    <row r="438" ht="41.45" customHeight="1"/>
    <row r="439" ht="27" customHeight="1"/>
    <row r="443" ht="54.95" customHeight="1"/>
    <row r="459" ht="18.600000000000001" customHeight="1"/>
    <row r="460" ht="37.5" customHeight="1"/>
    <row r="461" ht="18.600000000000001" customHeight="1"/>
    <row r="462" ht="18.600000000000001" customHeight="1"/>
    <row r="463" ht="18.600000000000001" customHeight="1"/>
    <row r="464" ht="51.6" customHeight="1"/>
    <row r="465" ht="18.600000000000001" customHeight="1"/>
    <row r="466" ht="18.600000000000001" customHeight="1"/>
    <row r="467" ht="18.600000000000001" customHeight="1"/>
    <row r="468" ht="81" customHeight="1"/>
    <row r="469" ht="18.600000000000001" customHeight="1"/>
    <row r="470" ht="18.600000000000001" customHeight="1"/>
    <row r="471" ht="18.600000000000001" customHeight="1"/>
    <row r="472" ht="78" customHeight="1"/>
    <row r="473" ht="18.600000000000001" customHeight="1"/>
    <row r="474" ht="18.600000000000001" customHeight="1"/>
    <row r="475" ht="18.600000000000001" customHeight="1"/>
    <row r="476" ht="38.1" customHeight="1"/>
    <row r="477" ht="113.45" customHeight="1"/>
    <row r="478" ht="18.600000000000001" customHeight="1"/>
    <row r="479" ht="18.600000000000001" customHeight="1"/>
    <row r="480" ht="18.600000000000001" customHeight="1"/>
    <row r="481" ht="18.600000000000001" customHeight="1"/>
    <row r="482" ht="73.5" customHeight="1"/>
    <row r="483" ht="18.600000000000001" customHeight="1"/>
    <row r="484" ht="18.600000000000001" customHeight="1"/>
    <row r="485" ht="18.600000000000001" customHeight="1"/>
    <row r="486" ht="18.600000000000001" customHeight="1"/>
    <row r="487" ht="18.600000000000001" customHeight="1"/>
    <row r="488" ht="18.600000000000001" customHeight="1"/>
    <row r="489" ht="18.600000000000001"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8" ht="18.600000000000001" customHeight="1"/>
    <row r="519" ht="18.600000000000001" customHeight="1"/>
    <row r="520" ht="18.600000000000001" customHeight="1"/>
    <row r="521" ht="18.600000000000001" customHeight="1"/>
    <row r="523" ht="18.600000000000001" customHeight="1"/>
    <row r="527" ht="18.600000000000001" customHeight="1"/>
    <row r="529" ht="18.95" customHeight="1"/>
    <row r="530" ht="282" customHeight="1"/>
    <row r="532" ht="18.600000000000001" customHeight="1"/>
    <row r="533" ht="18.600000000000001" customHeight="1"/>
    <row r="534" ht="18.600000000000001" customHeight="1"/>
    <row r="535" ht="18.600000000000001" customHeight="1"/>
    <row r="536" ht="36" customHeight="1"/>
    <row r="541" ht="18.600000000000001" customHeight="1"/>
    <row r="542" ht="63.95" customHeight="1"/>
    <row r="543" ht="18.600000000000001" customHeight="1"/>
    <row r="544" ht="18.600000000000001" customHeight="1"/>
    <row r="546" ht="42.6" customHeight="1"/>
    <row r="554" ht="18.600000000000001" customHeight="1"/>
    <row r="560" ht="60.6" customHeight="1"/>
    <row r="567" ht="41.1" customHeight="1"/>
    <row r="573" ht="42.95" customHeight="1"/>
    <row r="580" ht="27" customHeight="1"/>
    <row r="585" ht="39.6" customHeight="1"/>
    <row r="599" ht="29.45" customHeight="1"/>
    <row r="600" ht="26.45" customHeight="1"/>
    <row r="602" ht="18.95" customHeight="1"/>
    <row r="605" ht="12.6" customHeight="1"/>
    <row r="609" ht="14.45" customHeight="1"/>
    <row r="612" ht="87.95" customHeight="1"/>
    <row r="617" ht="84.6" customHeight="1"/>
    <row r="618" ht="18.600000000000001" customHeight="1"/>
    <row r="619" ht="18.95" customHeight="1"/>
    <row r="620" ht="18.600000000000001" customHeight="1"/>
    <row r="621" ht="18.600000000000001" customHeight="1"/>
    <row r="622" ht="18.600000000000001" customHeight="1"/>
    <row r="624" ht="18.600000000000001" customHeight="1"/>
    <row r="625" ht="18.600000000000001" customHeight="1"/>
    <row r="627" ht="18.600000000000001" customHeight="1"/>
    <row r="628" ht="18.600000000000001" customHeight="1"/>
    <row r="629" ht="21" customHeight="1"/>
    <row r="630" ht="15.95" customHeight="1"/>
    <row r="631" ht="18.600000000000001" customHeight="1"/>
    <row r="633" ht="18.600000000000001" customHeight="1"/>
    <row r="637" ht="15.95" customHeight="1"/>
    <row r="638" ht="18.600000000000001" customHeight="1"/>
    <row r="640" ht="18.600000000000001" customHeight="1"/>
    <row r="641" ht="18.600000000000001" customHeight="1"/>
    <row r="642" ht="18.600000000000001" customHeight="1"/>
    <row r="643" ht="18.600000000000001" customHeight="1"/>
    <row r="644" ht="14.45" customHeight="1"/>
    <row r="648" ht="14.45" customHeight="1"/>
    <row r="649" ht="14.45" customHeight="1"/>
    <row r="650" ht="14.45" customHeight="1"/>
  </sheetData>
  <mergeCells count="12">
    <mergeCell ref="C24:M24"/>
    <mergeCell ref="C26:J26"/>
    <mergeCell ref="C27:J27"/>
    <mergeCell ref="C5:M5"/>
    <mergeCell ref="C7:J7"/>
    <mergeCell ref="C22:M22"/>
    <mergeCell ref="C9:J9"/>
    <mergeCell ref="C11:M11"/>
    <mergeCell ref="C13:M13"/>
    <mergeCell ref="C15:J15"/>
    <mergeCell ref="C16:J16"/>
    <mergeCell ref="C20:M20"/>
  </mergeCells>
  <hyperlinks>
    <hyperlink ref="A4" location="'ÍNDICE REMISSIVO'!A1" display="Índice" xr:uid="{08900F7B-9794-4304-A278-CC3A11352618}"/>
    <hyperlink ref="F1" location="ÍNDICE!A1" display="Índice" xr:uid="{9127DCB9-864B-4983-A066-2167A4FE6916}"/>
    <hyperlink ref="G1" location="'TEMAS MATERIAIS'!A1" display="Temas materiais" xr:uid="{19FEE2A2-5ED5-4B54-802C-8C840108BFBA}"/>
    <hyperlink ref="H1" location="AMBIENTAL!A1" display="Ambiental" xr:uid="{7EE3EED5-C57C-4022-985F-6C14C8483807}"/>
    <hyperlink ref="I1" location="ECONÔMICO!A1" display="Econômico " xr:uid="{1FA06E02-8F83-45CB-B0A1-CC348707CD87}"/>
    <hyperlink ref="J1" location="GOVERNANÇA!A1" display="Governança " xr:uid="{046EF373-5EE6-413E-B257-468E3C12D9C1}"/>
    <hyperlink ref="L1" location="GRI!A1" display="GRI" xr:uid="{81BF9EB9-DA7D-4719-84B9-288C194A707C}"/>
    <hyperlink ref="M1" location="SASB!A1" display="SASB" xr:uid="{C0A7D72C-E497-4FFE-B2CD-04A4480EFDBD}"/>
    <hyperlink ref="K1" location="SOCIAL!A1" display="Social " xr:uid="{EE204B44-B482-4B2E-953E-8394E84F3E29}"/>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5F539-7262-4A99-AC12-2847FAE9F953}">
  <sheetPr>
    <tabColor rgb="FF0070C0"/>
  </sheetPr>
  <dimension ref="A1:S660"/>
  <sheetViews>
    <sheetView showGridLines="0" zoomScale="54" zoomScaleNormal="90" workbookViewId="0">
      <selection activeCell="G24" sqref="G24"/>
    </sheetView>
  </sheetViews>
  <sheetFormatPr defaultRowHeight="14.45"/>
  <cols>
    <col min="1" max="1" width="2.85546875" customWidth="1"/>
    <col min="2" max="2" width="7.85546875" customWidth="1"/>
    <col min="3" max="3" width="31.42578125" customWidth="1"/>
    <col min="4" max="4" width="22.5703125" customWidth="1"/>
    <col min="5"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1591</v>
      </c>
      <c r="S3" s="21"/>
    </row>
    <row r="4" spans="1:19" ht="21">
      <c r="A4" s="5" t="s">
        <v>0</v>
      </c>
      <c r="B4" s="6">
        <v>3</v>
      </c>
      <c r="C4" s="4"/>
    </row>
    <row r="5" spans="1:19" ht="46.5" customHeight="1">
      <c r="A5" s="5"/>
      <c r="B5" s="6"/>
      <c r="C5" s="580" t="s">
        <v>1592</v>
      </c>
      <c r="D5" s="580"/>
      <c r="E5" s="580"/>
      <c r="F5" s="580"/>
      <c r="G5" s="580"/>
      <c r="H5" s="580"/>
      <c r="I5" s="580"/>
      <c r="J5" s="580"/>
      <c r="K5" s="580"/>
      <c r="L5" s="580"/>
      <c r="M5" s="580"/>
    </row>
    <row r="6" spans="1:19" ht="18.600000000000001">
      <c r="A6" s="5"/>
      <c r="B6" s="6"/>
      <c r="C6" s="135"/>
    </row>
    <row r="7" spans="1:19" ht="152.44999999999999" customHeight="1">
      <c r="A7" s="5"/>
      <c r="B7" s="6"/>
      <c r="C7" s="532" t="s">
        <v>1593</v>
      </c>
      <c r="D7" s="532"/>
      <c r="E7" s="532"/>
      <c r="F7" s="532"/>
      <c r="G7" s="532"/>
      <c r="H7" s="532"/>
      <c r="I7" s="532"/>
      <c r="J7" s="532"/>
      <c r="K7" s="532"/>
      <c r="L7" s="532"/>
      <c r="M7" s="532"/>
    </row>
    <row r="8" spans="1:19" ht="64.5" customHeight="1">
      <c r="A8" s="5"/>
      <c r="B8" s="6"/>
      <c r="C8" s="532"/>
      <c r="D8" s="532"/>
      <c r="E8" s="532"/>
      <c r="F8" s="532"/>
      <c r="G8" s="532"/>
      <c r="H8" s="532"/>
      <c r="I8" s="532"/>
      <c r="J8" s="532"/>
      <c r="K8" s="532"/>
      <c r="L8" s="532"/>
      <c r="M8" s="532"/>
    </row>
    <row r="9" spans="1:19" ht="234.6" customHeight="1">
      <c r="A9" s="5"/>
      <c r="B9" s="6"/>
      <c r="C9" s="532"/>
      <c r="D9" s="532"/>
      <c r="E9" s="532"/>
      <c r="F9" s="532"/>
      <c r="G9" s="532"/>
      <c r="H9" s="532"/>
      <c r="I9" s="532"/>
      <c r="J9" s="532"/>
      <c r="K9" s="532"/>
      <c r="L9" s="532"/>
      <c r="M9" s="532"/>
    </row>
    <row r="10" spans="1:19" ht="409.6" customHeight="1">
      <c r="A10" s="5"/>
      <c r="B10" s="6"/>
      <c r="C10" s="532"/>
      <c r="D10" s="532"/>
      <c r="E10" s="532"/>
      <c r="F10" s="532"/>
      <c r="G10" s="532"/>
      <c r="H10" s="532"/>
      <c r="I10" s="532"/>
      <c r="J10" s="532"/>
      <c r="K10" s="532"/>
      <c r="L10" s="532"/>
      <c r="M10" s="532"/>
    </row>
    <row r="11" spans="1:19" ht="62.1" customHeight="1">
      <c r="C11" s="532"/>
      <c r="D11" s="532"/>
      <c r="E11" s="532"/>
      <c r="F11" s="532"/>
      <c r="G11" s="532"/>
      <c r="H11" s="532"/>
      <c r="I11" s="532"/>
      <c r="J11" s="532"/>
      <c r="K11" s="532"/>
      <c r="L11" s="532"/>
      <c r="M11" s="532"/>
    </row>
    <row r="12" spans="1:19" ht="15.95">
      <c r="C12" s="646"/>
      <c r="D12" s="646"/>
      <c r="E12" s="646"/>
      <c r="F12" s="646"/>
      <c r="G12" s="647"/>
      <c r="H12" s="647"/>
      <c r="I12" s="647"/>
      <c r="J12" s="647"/>
    </row>
    <row r="13" spans="1:19" ht="30.6" customHeight="1">
      <c r="C13" s="648" t="s">
        <v>1594</v>
      </c>
      <c r="D13" s="650">
        <v>2021</v>
      </c>
      <c r="E13" s="651"/>
      <c r="F13" s="650">
        <v>2022</v>
      </c>
      <c r="G13" s="651"/>
      <c r="H13" s="650">
        <v>2023</v>
      </c>
      <c r="I13" s="651"/>
      <c r="J13" s="542">
        <v>2024</v>
      </c>
      <c r="K13" s="542"/>
    </row>
    <row r="14" spans="1:19" ht="40.5" customHeight="1">
      <c r="C14" s="649"/>
      <c r="D14" s="351" t="s">
        <v>1595</v>
      </c>
      <c r="E14" s="355" t="s">
        <v>1596</v>
      </c>
      <c r="F14" s="351" t="s">
        <v>1595</v>
      </c>
      <c r="G14" s="355" t="s">
        <v>1596</v>
      </c>
      <c r="H14" s="351" t="s">
        <v>1595</v>
      </c>
      <c r="I14" s="355" t="s">
        <v>1596</v>
      </c>
      <c r="J14" s="351" t="s">
        <v>1595</v>
      </c>
      <c r="K14" s="351" t="s">
        <v>1596</v>
      </c>
      <c r="N14" s="7"/>
      <c r="O14" s="242"/>
      <c r="P14" s="242"/>
    </row>
    <row r="15" spans="1:19" ht="34.5" customHeight="1">
      <c r="B15" s="334"/>
      <c r="C15" s="352" t="s">
        <v>423</v>
      </c>
      <c r="D15" s="353">
        <v>27484</v>
      </c>
      <c r="E15" s="356">
        <v>82</v>
      </c>
      <c r="F15" s="353">
        <v>47027</v>
      </c>
      <c r="G15" s="356">
        <v>61</v>
      </c>
      <c r="H15" s="353">
        <v>32988</v>
      </c>
      <c r="I15" s="356">
        <v>90</v>
      </c>
      <c r="J15" s="353">
        <v>32242</v>
      </c>
      <c r="K15" s="352">
        <v>89</v>
      </c>
      <c r="N15" s="243"/>
      <c r="O15" s="243"/>
      <c r="P15" s="243"/>
    </row>
    <row r="16" spans="1:19" ht="25.5" customHeight="1">
      <c r="B16" s="334"/>
      <c r="C16" s="351" t="s">
        <v>425</v>
      </c>
      <c r="D16" s="354">
        <v>12962</v>
      </c>
      <c r="E16" s="355">
        <v>28</v>
      </c>
      <c r="F16" s="354">
        <v>15126</v>
      </c>
      <c r="G16" s="355">
        <v>18</v>
      </c>
      <c r="H16" s="354">
        <v>20662</v>
      </c>
      <c r="I16" s="355">
        <v>13</v>
      </c>
      <c r="J16" s="354">
        <v>18859</v>
      </c>
      <c r="K16" s="351">
        <v>21</v>
      </c>
    </row>
    <row r="17" spans="2:13" ht="27" customHeight="1">
      <c r="B17" s="334"/>
      <c r="C17" s="352" t="s">
        <v>1597</v>
      </c>
      <c r="D17" s="353">
        <v>2995</v>
      </c>
      <c r="E17" s="356">
        <v>8</v>
      </c>
      <c r="F17" s="353">
        <v>7577</v>
      </c>
      <c r="G17" s="356">
        <v>9</v>
      </c>
      <c r="H17" s="353">
        <v>1989</v>
      </c>
      <c r="I17" s="356">
        <v>5</v>
      </c>
      <c r="J17" s="353">
        <v>2412</v>
      </c>
      <c r="K17" s="352">
        <v>7</v>
      </c>
    </row>
    <row r="18" spans="2:13" ht="29.1" customHeight="1">
      <c r="B18" s="334"/>
      <c r="C18" s="351" t="s">
        <v>426</v>
      </c>
      <c r="D18" s="354">
        <v>2104</v>
      </c>
      <c r="E18" s="355">
        <v>9</v>
      </c>
      <c r="F18" s="354">
        <v>4500</v>
      </c>
      <c r="G18" s="355">
        <v>6</v>
      </c>
      <c r="H18" s="354">
        <v>825</v>
      </c>
      <c r="I18" s="355">
        <v>10</v>
      </c>
      <c r="J18" s="354">
        <v>902</v>
      </c>
      <c r="K18" s="351">
        <v>9</v>
      </c>
    </row>
    <row r="19" spans="2:13" ht="28.5" customHeight="1">
      <c r="B19" s="334"/>
      <c r="C19" s="352" t="s">
        <v>420</v>
      </c>
      <c r="D19" s="353">
        <v>45545</v>
      </c>
      <c r="E19" s="356">
        <v>127</v>
      </c>
      <c r="F19" s="353">
        <v>74231</v>
      </c>
      <c r="G19" s="356">
        <v>94</v>
      </c>
      <c r="H19" s="353">
        <v>56464</v>
      </c>
      <c r="I19" s="356">
        <v>118</v>
      </c>
      <c r="J19" s="353">
        <v>54416</v>
      </c>
      <c r="K19" s="352">
        <v>126</v>
      </c>
    </row>
    <row r="20" spans="2:13" ht="18.600000000000001" customHeight="1">
      <c r="B20" s="334"/>
      <c r="C20" s="349"/>
      <c r="D20" s="350"/>
      <c r="E20" s="349"/>
      <c r="F20" s="350"/>
    </row>
    <row r="21" spans="2:13" ht="18.600000000000001" customHeight="1">
      <c r="B21" s="334"/>
      <c r="C21" s="349"/>
      <c r="D21" s="350"/>
      <c r="E21" s="349"/>
      <c r="F21" s="350"/>
    </row>
    <row r="22" spans="2:13" ht="18.600000000000001" customHeight="1">
      <c r="B22" s="334"/>
      <c r="C22" s="349"/>
      <c r="D22" s="350"/>
      <c r="E22" s="349"/>
      <c r="F22" s="350"/>
    </row>
    <row r="23" spans="2:13" ht="18.600000000000001" customHeight="1">
      <c r="B23" s="334"/>
      <c r="C23" s="334"/>
      <c r="D23" s="334"/>
      <c r="E23" s="334"/>
      <c r="F23" s="334"/>
    </row>
    <row r="24" spans="2:13" ht="18.600000000000001" customHeight="1">
      <c r="B24" s="334"/>
      <c r="C24" s="334"/>
      <c r="D24" s="334"/>
      <c r="E24" s="334"/>
      <c r="F24" s="334"/>
    </row>
    <row r="25" spans="2:13" ht="18.600000000000001" customHeight="1">
      <c r="B25" s="334"/>
      <c r="C25" s="334"/>
      <c r="D25" s="334"/>
      <c r="E25" s="334"/>
      <c r="F25" s="334"/>
    </row>
    <row r="26" spans="2:13" ht="18.600000000000001" customHeight="1"/>
    <row r="27" spans="2:13" ht="18.600000000000001" customHeight="1"/>
    <row r="28" spans="2:13" ht="18.600000000000001" customHeight="1"/>
    <row r="29" spans="2:13" ht="18.600000000000001" customHeight="1"/>
    <row r="30" spans="2:13" ht="43.5" customHeight="1">
      <c r="C30" s="645"/>
      <c r="D30" s="645"/>
      <c r="E30" s="645"/>
      <c r="F30" s="645"/>
      <c r="G30" s="645"/>
      <c r="H30" s="645"/>
      <c r="I30" s="645"/>
      <c r="J30" s="645"/>
      <c r="K30" s="645"/>
      <c r="L30" s="645"/>
      <c r="M30" s="645"/>
    </row>
    <row r="31" spans="2:13" ht="18.600000000000001" customHeight="1"/>
    <row r="32" spans="2:13" ht="276.95" customHeight="1">
      <c r="C32" s="556"/>
      <c r="D32" s="636"/>
      <c r="E32" s="636"/>
      <c r="F32" s="636"/>
      <c r="G32" s="636"/>
      <c r="H32" s="636"/>
      <c r="I32" s="636"/>
      <c r="J32" s="636"/>
      <c r="K32" s="636"/>
      <c r="L32" s="636"/>
      <c r="M32" s="636"/>
    </row>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73.5"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41.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39"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42" ht="18.600000000000001" customHeight="1"/>
    <row r="443" ht="18.600000000000001" customHeight="1"/>
    <row r="444" ht="39" customHeight="1"/>
    <row r="445" ht="18.600000000000001" customHeight="1"/>
    <row r="446" ht="87" customHeight="1"/>
    <row r="447" ht="18.600000000000001" customHeight="1"/>
    <row r="448" ht="41.45" customHeight="1"/>
    <row r="449" ht="27" customHeight="1"/>
    <row r="453" ht="54.95" customHeight="1"/>
    <row r="469" ht="18.600000000000001" customHeight="1"/>
    <row r="470" ht="37.5" customHeight="1"/>
    <row r="471" ht="18.600000000000001" customHeight="1"/>
    <row r="472" ht="18.600000000000001" customHeight="1"/>
    <row r="473" ht="18.600000000000001" customHeight="1"/>
    <row r="474" ht="51.6" customHeight="1"/>
    <row r="475" ht="18.600000000000001" customHeight="1"/>
    <row r="476" ht="18.600000000000001" customHeight="1"/>
    <row r="477" ht="18.600000000000001" customHeight="1"/>
    <row r="478" ht="81" customHeight="1"/>
    <row r="479" ht="18.600000000000001" customHeight="1"/>
    <row r="480" ht="18.600000000000001" customHeight="1"/>
    <row r="481" ht="18.600000000000001" customHeight="1"/>
    <row r="482" ht="78" customHeight="1"/>
    <row r="483" ht="18.600000000000001" customHeight="1"/>
    <row r="484" ht="18.600000000000001" customHeight="1"/>
    <row r="485" ht="18.600000000000001" customHeight="1"/>
    <row r="486" ht="38.1" customHeight="1"/>
    <row r="487" ht="113.45" customHeight="1"/>
    <row r="488" ht="18.600000000000001" customHeight="1"/>
    <row r="489" ht="18.600000000000001" customHeight="1"/>
    <row r="490" ht="18.600000000000001" customHeight="1"/>
    <row r="491" ht="18.600000000000001" customHeight="1"/>
    <row r="492" ht="73.5"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8" ht="18.600000000000001" customHeight="1"/>
    <row r="529" ht="18.600000000000001" customHeight="1"/>
    <row r="530" ht="18.600000000000001" customHeight="1"/>
    <row r="531" ht="18.600000000000001" customHeight="1"/>
    <row r="533" ht="18.600000000000001" customHeight="1"/>
    <row r="537" ht="18.600000000000001" customHeight="1"/>
    <row r="539" ht="18.95" customHeight="1"/>
    <row r="540" ht="282" customHeight="1"/>
    <row r="542" ht="18.600000000000001" customHeight="1"/>
    <row r="543" ht="18.600000000000001" customHeight="1"/>
    <row r="544" ht="18.600000000000001" customHeight="1"/>
    <row r="545" ht="18.600000000000001" customHeight="1"/>
    <row r="546" ht="36" customHeight="1"/>
    <row r="551" ht="18.600000000000001" customHeight="1"/>
    <row r="552" ht="63.95" customHeight="1"/>
    <row r="553" ht="18.600000000000001" customHeight="1"/>
    <row r="554" ht="18.600000000000001" customHeight="1"/>
    <row r="556" ht="42.6" customHeight="1"/>
    <row r="564" ht="18.600000000000001" customHeight="1"/>
    <row r="570" ht="60.6" customHeight="1"/>
    <row r="577" ht="41.1" customHeight="1"/>
    <row r="583" ht="42.95" customHeight="1"/>
    <row r="590" ht="27" customHeight="1"/>
    <row r="595" ht="39.6" customHeight="1"/>
    <row r="609" ht="29.45" customHeight="1"/>
    <row r="610" ht="26.45" customHeight="1"/>
    <row r="612" ht="18.95" customHeight="1"/>
    <row r="615" ht="12.6" customHeight="1"/>
    <row r="619" ht="14.45" customHeight="1"/>
    <row r="622" ht="87.95" customHeight="1"/>
    <row r="627" ht="84.6" customHeight="1"/>
    <row r="628" ht="18.600000000000001" customHeight="1"/>
    <row r="629" ht="18.95" customHeight="1"/>
    <row r="630" ht="18.600000000000001" customHeight="1"/>
    <row r="631" ht="18.600000000000001" customHeight="1"/>
    <row r="632" ht="18.600000000000001" customHeight="1"/>
    <row r="634" ht="18.600000000000001" customHeight="1"/>
    <row r="635" ht="18.600000000000001" customHeight="1"/>
    <row r="637" ht="18.600000000000001" customHeight="1"/>
    <row r="638" ht="18.600000000000001" customHeight="1"/>
    <row r="639" ht="21" customHeight="1"/>
    <row r="640" ht="15.95" customHeight="1"/>
    <row r="641" ht="18.600000000000001" customHeight="1"/>
    <row r="643" ht="18.600000000000001" customHeight="1"/>
    <row r="647" ht="15.95" customHeight="1"/>
    <row r="648" ht="18.600000000000001" customHeight="1"/>
    <row r="650" ht="18.600000000000001" customHeight="1"/>
    <row r="651" ht="18.600000000000001" customHeight="1"/>
    <row r="652" ht="18.600000000000001" customHeight="1"/>
    <row r="653" ht="18.600000000000001" customHeight="1"/>
    <row r="654" ht="14.45" customHeight="1"/>
    <row r="658" ht="14.45" customHeight="1"/>
    <row r="659" ht="14.45" customHeight="1"/>
    <row r="660" ht="14.45" customHeight="1"/>
  </sheetData>
  <mergeCells count="12">
    <mergeCell ref="C32:M32"/>
    <mergeCell ref="C7:M11"/>
    <mergeCell ref="C30:M30"/>
    <mergeCell ref="C5:M5"/>
    <mergeCell ref="C12:F12"/>
    <mergeCell ref="G12:H12"/>
    <mergeCell ref="I12:J12"/>
    <mergeCell ref="C13:C14"/>
    <mergeCell ref="D13:E13"/>
    <mergeCell ref="H13:I13"/>
    <mergeCell ref="J13:K13"/>
    <mergeCell ref="F13:G13"/>
  </mergeCells>
  <hyperlinks>
    <hyperlink ref="A4" location="'ÍNDICE REMISSIVO'!A1" display="Índice" xr:uid="{8A09F3E5-A535-49CB-96A7-8100ED68181E}"/>
    <hyperlink ref="F1" location="ÍNDICE!A1" display="Índice" xr:uid="{A5E23D16-A9C4-4A32-934A-98DC95D41EC5}"/>
    <hyperlink ref="G1" location="'TEMAS MATERIAIS'!A1" display="Temas materiais" xr:uid="{C135CFCB-F7E5-4340-85B7-E84FBB6FBD41}"/>
    <hyperlink ref="H1" location="AMBIENTAL!A1" display="Ambiental" xr:uid="{860C7379-7E68-49DC-9ACC-EF3BF14CE2AB}"/>
    <hyperlink ref="I1" location="ECONÔMICO!A1" display="Econômico " xr:uid="{73BB4474-C715-4C8E-9B51-B390A4DC93A2}"/>
    <hyperlink ref="J1" location="GOVERNANÇA!A1" display="Governança " xr:uid="{9C2CFAA7-8D44-4A22-B6F9-FA2AF4F64F05}"/>
    <hyperlink ref="L1" location="GRI!A1" display="GRI" xr:uid="{EA2E5D5B-C57A-4873-9FF0-0E46D6EED679}"/>
    <hyperlink ref="M1" location="SASB!A1" display="SASB" xr:uid="{F1564EED-98ED-4CE4-9ACB-93783308994B}"/>
    <hyperlink ref="K1" location="SOCIAL!A1" display="Social " xr:uid="{48F379BA-3106-449C-BE56-2824AFC02B3D}"/>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0C638-7E41-459F-97D1-6AA55CF865D2}">
  <sheetPr>
    <tabColor rgb="FF0070C0"/>
  </sheetPr>
  <dimension ref="A1:S661"/>
  <sheetViews>
    <sheetView showGridLines="0" topLeftCell="A3" zoomScale="70" zoomScaleNormal="70" workbookViewId="0">
      <selection activeCell="K10" sqref="K10"/>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1598</v>
      </c>
      <c r="S3" s="21"/>
    </row>
    <row r="4" spans="1:19" ht="21">
      <c r="A4" s="5" t="s">
        <v>0</v>
      </c>
      <c r="B4" s="6">
        <v>3</v>
      </c>
      <c r="C4" s="4"/>
    </row>
    <row r="5" spans="1:19" ht="41.45" customHeight="1">
      <c r="A5" s="5"/>
      <c r="B5" s="6"/>
      <c r="C5" s="580" t="s">
        <v>1599</v>
      </c>
      <c r="D5" s="580"/>
      <c r="E5" s="580"/>
      <c r="F5" s="580"/>
      <c r="G5" s="580"/>
      <c r="H5" s="580"/>
      <c r="I5" s="580"/>
      <c r="J5" s="580"/>
      <c r="K5" s="580"/>
      <c r="L5" s="580"/>
      <c r="M5" s="580"/>
    </row>
    <row r="6" spans="1:19" ht="18.600000000000001">
      <c r="A6" s="5"/>
      <c r="B6" s="6"/>
      <c r="C6" s="135"/>
    </row>
    <row r="7" spans="1:19" ht="21.6" customHeight="1" thickBot="1">
      <c r="A7" s="5"/>
      <c r="B7" s="6"/>
      <c r="C7" s="506" t="s">
        <v>1600</v>
      </c>
      <c r="D7" s="506"/>
      <c r="E7" s="506"/>
      <c r="F7" s="506"/>
      <c r="G7" s="506"/>
      <c r="H7" s="506"/>
      <c r="I7" s="506"/>
      <c r="J7" s="506"/>
      <c r="K7" s="81">
        <v>2022</v>
      </c>
      <c r="L7" s="81">
        <v>2023</v>
      </c>
      <c r="M7" s="81">
        <v>2024</v>
      </c>
    </row>
    <row r="8" spans="1:19" ht="21.6" customHeight="1">
      <c r="A8" s="5"/>
      <c r="B8" s="6"/>
      <c r="C8" s="137" t="s">
        <v>1601</v>
      </c>
      <c r="D8" s="296"/>
      <c r="E8" s="296"/>
      <c r="F8" s="296"/>
      <c r="G8" s="164" t="s">
        <v>1602</v>
      </c>
      <c r="H8" s="181"/>
      <c r="I8" s="181"/>
      <c r="J8" s="181"/>
      <c r="K8" s="147">
        <v>5</v>
      </c>
      <c r="L8" s="147">
        <v>6</v>
      </c>
      <c r="M8" s="147">
        <v>6</v>
      </c>
    </row>
    <row r="9" spans="1:19" ht="18.600000000000001">
      <c r="A9" s="5"/>
      <c r="B9" s="6"/>
      <c r="C9" s="137" t="s">
        <v>1603</v>
      </c>
      <c r="D9" s="97"/>
      <c r="E9" s="97"/>
      <c r="F9" s="97"/>
      <c r="G9" s="164" t="s">
        <v>1604</v>
      </c>
      <c r="K9" s="147">
        <v>17</v>
      </c>
      <c r="L9" s="147">
        <v>51</v>
      </c>
      <c r="M9" s="327">
        <v>37</v>
      </c>
    </row>
    <row r="10" spans="1:19" ht="18.600000000000001" customHeight="1">
      <c r="A10" s="5"/>
      <c r="B10" s="6"/>
      <c r="C10" s="137" t="s">
        <v>1605</v>
      </c>
      <c r="D10" s="168"/>
      <c r="E10" s="168"/>
      <c r="F10" s="168"/>
      <c r="G10" s="164" t="s">
        <v>1606</v>
      </c>
      <c r="K10" s="147">
        <v>8.0000000000000002E-3</v>
      </c>
      <c r="L10" s="147">
        <v>0.02</v>
      </c>
      <c r="M10" s="147">
        <v>0.12</v>
      </c>
    </row>
    <row r="11" spans="1:19" ht="18.600000000000001">
      <c r="C11" s="137" t="s">
        <v>1607</v>
      </c>
      <c r="D11" s="194"/>
      <c r="E11" s="194"/>
      <c r="F11" s="194"/>
      <c r="G11" s="164" t="s">
        <v>1608</v>
      </c>
      <c r="K11" s="147">
        <v>2E-3</v>
      </c>
      <c r="L11" s="147">
        <v>0.18</v>
      </c>
      <c r="M11" s="147">
        <v>0.02</v>
      </c>
    </row>
    <row r="12" spans="1:19" ht="18.600000000000001">
      <c r="C12" s="137" t="s">
        <v>1609</v>
      </c>
      <c r="D12" s="194"/>
      <c r="E12" s="194"/>
      <c r="F12" s="194"/>
      <c r="G12" s="164" t="s">
        <v>1610</v>
      </c>
      <c r="K12" s="147">
        <v>0.28000000000000003</v>
      </c>
      <c r="L12" s="147">
        <v>0.11</v>
      </c>
      <c r="M12" s="147">
        <v>0.75</v>
      </c>
    </row>
    <row r="13" spans="1:19" ht="18.600000000000001" customHeight="1">
      <c r="C13" s="137" t="s">
        <v>1611</v>
      </c>
      <c r="D13" s="194"/>
      <c r="E13" s="194"/>
      <c r="F13" s="194"/>
      <c r="G13" s="164" t="s">
        <v>1612</v>
      </c>
      <c r="K13" s="147">
        <v>0.06</v>
      </c>
      <c r="L13" s="147">
        <v>0.9</v>
      </c>
      <c r="M13" s="147">
        <v>0.15</v>
      </c>
    </row>
    <row r="14" spans="1:19" ht="18.600000000000001" customHeight="1">
      <c r="N14" s="7"/>
      <c r="O14" s="242"/>
      <c r="P14" s="242"/>
    </row>
    <row r="15" spans="1:19" ht="18.600000000000001" customHeight="1">
      <c r="C15" s="164" t="s">
        <v>1613</v>
      </c>
      <c r="N15" s="243"/>
      <c r="O15" s="243"/>
      <c r="P15" s="243"/>
    </row>
    <row r="16" spans="1:19" ht="48" customHeight="1">
      <c r="C16" s="541" t="s">
        <v>1614</v>
      </c>
      <c r="D16" s="541"/>
      <c r="E16" s="541"/>
      <c r="F16" s="541"/>
      <c r="G16" s="541"/>
      <c r="H16" s="541"/>
      <c r="I16" s="541"/>
      <c r="J16" s="541"/>
      <c r="K16" s="541"/>
      <c r="L16" s="541"/>
      <c r="M16" s="541"/>
      <c r="N16" s="243"/>
      <c r="O16" s="243"/>
      <c r="P16" s="243"/>
    </row>
    <row r="17" spans="3:13" ht="18.600000000000001" customHeight="1"/>
    <row r="18" spans="3:13" ht="18.600000000000001" customHeight="1">
      <c r="C18" s="580" t="s">
        <v>1615</v>
      </c>
      <c r="D18" s="580"/>
      <c r="E18" s="580"/>
      <c r="F18" s="580"/>
      <c r="G18" s="580"/>
      <c r="H18" s="580"/>
      <c r="I18" s="580"/>
      <c r="J18" s="580"/>
      <c r="K18" s="580"/>
      <c r="L18" s="580"/>
      <c r="M18" s="580"/>
    </row>
    <row r="19" spans="3:13" ht="18.600000000000001" customHeight="1"/>
    <row r="20" spans="3:13" ht="18.600000000000001" customHeight="1" thickBot="1">
      <c r="C20" s="506" t="s">
        <v>1616</v>
      </c>
      <c r="D20" s="506"/>
      <c r="E20" s="506"/>
      <c r="F20" s="506"/>
      <c r="G20" s="506"/>
      <c r="H20" s="178">
        <v>2019</v>
      </c>
      <c r="I20" s="178">
        <v>2020</v>
      </c>
      <c r="J20" s="178">
        <v>2021</v>
      </c>
      <c r="K20" s="81">
        <v>2022</v>
      </c>
      <c r="L20" s="81">
        <v>2023</v>
      </c>
      <c r="M20" s="81">
        <v>2024</v>
      </c>
    </row>
    <row r="21" spans="3:13" ht="18.600000000000001" customHeight="1">
      <c r="C21" s="216" t="s">
        <v>1617</v>
      </c>
      <c r="D21" s="296"/>
      <c r="E21" s="296"/>
      <c r="F21" s="296"/>
      <c r="G21" s="164"/>
      <c r="H21" s="182"/>
      <c r="I21" s="182"/>
      <c r="J21" s="182"/>
      <c r="K21" s="147"/>
      <c r="L21" s="147"/>
      <c r="M21" s="147"/>
    </row>
    <row r="22" spans="3:13" ht="18.600000000000001" customHeight="1">
      <c r="C22" s="90" t="s">
        <v>1618</v>
      </c>
      <c r="D22" s="97"/>
      <c r="E22" s="97"/>
      <c r="F22" s="97"/>
      <c r="G22" s="164"/>
      <c r="H22" s="297">
        <v>2.1438689177290304E-6</v>
      </c>
      <c r="I22" s="297">
        <v>1.1546262884304062</v>
      </c>
      <c r="J22" s="297">
        <v>0.7445748165583832</v>
      </c>
      <c r="K22" s="297">
        <v>0.8545361030526657</v>
      </c>
      <c r="L22" s="297">
        <f>L28/L34*10000</f>
        <v>0.66218115671352629</v>
      </c>
      <c r="M22" s="297">
        <v>0.75</v>
      </c>
    </row>
    <row r="23" spans="3:13" ht="18.600000000000001" customHeight="1">
      <c r="C23" s="90" t="s">
        <v>1619</v>
      </c>
      <c r="D23" s="168"/>
      <c r="E23" s="168"/>
      <c r="F23" s="168"/>
      <c r="G23" s="164"/>
      <c r="H23" s="297">
        <v>69.444604166666608</v>
      </c>
      <c r="I23" s="297">
        <v>0</v>
      </c>
      <c r="J23" s="297">
        <v>17.006806122448978</v>
      </c>
      <c r="K23" s="297">
        <v>20.533882956878852</v>
      </c>
      <c r="L23" s="297">
        <v>0</v>
      </c>
      <c r="M23" s="297">
        <v>0</v>
      </c>
    </row>
    <row r="24" spans="3:13" ht="18.600000000000001" customHeight="1">
      <c r="C24" s="90" t="s">
        <v>1620</v>
      </c>
      <c r="H24" s="297">
        <v>0</v>
      </c>
      <c r="I24" s="297">
        <v>0</v>
      </c>
      <c r="J24" s="297">
        <v>0</v>
      </c>
      <c r="K24" s="297">
        <v>2.9788501638367588</v>
      </c>
      <c r="L24" s="297">
        <v>0</v>
      </c>
      <c r="M24" s="297">
        <v>0</v>
      </c>
    </row>
    <row r="25" spans="3:13" ht="18.600000000000001" customHeight="1">
      <c r="H25" s="18"/>
      <c r="I25" s="18"/>
      <c r="J25" s="18"/>
      <c r="K25" s="18"/>
      <c r="L25" s="18"/>
      <c r="M25" s="18"/>
    </row>
    <row r="26" spans="3:13" ht="18.600000000000001" customHeight="1" thickBot="1">
      <c r="C26" s="506" t="s">
        <v>1616</v>
      </c>
      <c r="D26" s="506"/>
      <c r="E26" s="506"/>
      <c r="F26" s="506"/>
      <c r="G26" s="506"/>
      <c r="H26" s="178">
        <v>2019</v>
      </c>
      <c r="I26" s="178">
        <v>2020</v>
      </c>
      <c r="J26" s="178">
        <v>2021</v>
      </c>
      <c r="K26" s="81">
        <v>2022</v>
      </c>
      <c r="L26" s="81">
        <v>2023</v>
      </c>
      <c r="M26" s="81">
        <v>2024</v>
      </c>
    </row>
    <row r="27" spans="3:13" ht="18.600000000000001" customHeight="1">
      <c r="C27" s="216" t="s">
        <v>1621</v>
      </c>
      <c r="D27" s="296"/>
      <c r="E27" s="296"/>
      <c r="F27" s="296"/>
      <c r="G27" s="164"/>
      <c r="H27" s="182"/>
      <c r="I27" s="182"/>
      <c r="J27" s="182"/>
      <c r="K27" s="147"/>
      <c r="L27" s="147"/>
      <c r="M27" s="147"/>
    </row>
    <row r="28" spans="3:13" ht="18.600000000000001" customHeight="1">
      <c r="C28" s="90" t="s">
        <v>1618</v>
      </c>
      <c r="D28" s="97"/>
      <c r="E28" s="97"/>
      <c r="F28" s="97"/>
      <c r="G28" s="164"/>
      <c r="H28" s="138">
        <v>5.6000000000000006E-6</v>
      </c>
      <c r="I28" s="138">
        <v>48.000008600000001</v>
      </c>
      <c r="J28" s="138">
        <v>31.000000200000002</v>
      </c>
      <c r="K28" s="138">
        <v>39.000002299999998</v>
      </c>
      <c r="L28" s="138">
        <v>27</v>
      </c>
      <c r="M28" s="138">
        <v>31</v>
      </c>
    </row>
    <row r="29" spans="3:13" ht="18.600000000000001" customHeight="1">
      <c r="C29" s="90" t="s">
        <v>1619</v>
      </c>
      <c r="D29" s="168"/>
      <c r="E29" s="168"/>
      <c r="F29" s="168"/>
      <c r="G29" s="164"/>
      <c r="H29" s="138">
        <v>1.0000022999999991</v>
      </c>
      <c r="I29" s="138">
        <v>2.2000000000000001E-6</v>
      </c>
      <c r="J29" s="138">
        <v>1.0000001999999999</v>
      </c>
      <c r="K29" s="138">
        <v>1.0000001000000001</v>
      </c>
      <c r="L29" s="138">
        <v>0</v>
      </c>
      <c r="M29" s="138">
        <v>0</v>
      </c>
    </row>
    <row r="30" spans="3:13" ht="18.600000000000001" customHeight="1">
      <c r="C30" s="90" t="s">
        <v>1620</v>
      </c>
      <c r="H30" s="138">
        <v>0</v>
      </c>
      <c r="I30" s="138">
        <v>0</v>
      </c>
      <c r="J30" s="138">
        <v>0</v>
      </c>
      <c r="K30" s="138">
        <v>1</v>
      </c>
      <c r="L30" s="138">
        <v>0</v>
      </c>
      <c r="M30" s="138">
        <v>0</v>
      </c>
    </row>
    <row r="31" spans="3:13">
      <c r="H31" s="18"/>
      <c r="I31" s="18"/>
      <c r="J31" s="18"/>
      <c r="K31" s="18"/>
      <c r="L31" s="18"/>
      <c r="M31" s="18"/>
    </row>
    <row r="32" spans="3:13" ht="18.600000000000001" customHeight="1" thickBot="1">
      <c r="C32" s="506" t="s">
        <v>1622</v>
      </c>
      <c r="D32" s="506"/>
      <c r="E32" s="506"/>
      <c r="F32" s="506"/>
      <c r="G32" s="506"/>
      <c r="H32" s="178">
        <v>2019</v>
      </c>
      <c r="I32" s="178">
        <v>2020</v>
      </c>
      <c r="J32" s="178">
        <v>2021</v>
      </c>
      <c r="K32" s="81">
        <v>2022</v>
      </c>
      <c r="L32" s="81">
        <v>2023</v>
      </c>
      <c r="M32" s="81">
        <v>2024</v>
      </c>
    </row>
    <row r="33" spans="3:13" ht="18.600000000000001">
      <c r="C33" s="216" t="s">
        <v>1623</v>
      </c>
      <c r="D33" s="296"/>
      <c r="E33" s="296"/>
      <c r="F33" s="296"/>
      <c r="G33" s="164"/>
      <c r="H33" s="182"/>
      <c r="I33" s="182"/>
      <c r="J33" s="182"/>
      <c r="K33" s="147"/>
      <c r="L33" s="147"/>
      <c r="M33" s="147"/>
    </row>
    <row r="34" spans="3:13" ht="18.600000000000001" customHeight="1">
      <c r="C34" s="90" t="s">
        <v>1618</v>
      </c>
      <c r="D34" s="97"/>
      <c r="E34" s="97"/>
      <c r="F34" s="97"/>
      <c r="G34" s="164"/>
      <c r="H34" s="88">
        <v>26121</v>
      </c>
      <c r="I34" s="88">
        <v>415719</v>
      </c>
      <c r="J34" s="88">
        <v>416345</v>
      </c>
      <c r="K34" s="88">
        <v>456388</v>
      </c>
      <c r="L34" s="88">
        <v>407743.40565660002</v>
      </c>
      <c r="M34" s="88">
        <v>412984</v>
      </c>
    </row>
    <row r="35" spans="3:13" ht="18.600000000000001" customHeight="1">
      <c r="C35" s="90" t="s">
        <v>1619</v>
      </c>
      <c r="D35" s="168"/>
      <c r="E35" s="168"/>
      <c r="F35" s="168"/>
      <c r="G35" s="164"/>
      <c r="H35" s="88">
        <v>144</v>
      </c>
      <c r="I35" s="88">
        <v>481</v>
      </c>
      <c r="J35" s="88">
        <v>588</v>
      </c>
      <c r="K35" s="88">
        <v>487</v>
      </c>
      <c r="L35" s="147">
        <v>468</v>
      </c>
      <c r="M35" s="147">
        <v>277</v>
      </c>
    </row>
    <row r="36" spans="3:13" ht="18.600000000000001" customHeight="1">
      <c r="C36" s="90" t="s">
        <v>1620</v>
      </c>
      <c r="H36" s="88">
        <v>0</v>
      </c>
      <c r="I36" s="88">
        <v>0</v>
      </c>
      <c r="J36" s="88">
        <v>0</v>
      </c>
      <c r="K36" s="88">
        <v>3357</v>
      </c>
      <c r="L36" s="88">
        <v>285</v>
      </c>
      <c r="M36" s="88">
        <v>253</v>
      </c>
    </row>
    <row r="37" spans="3:13" ht="18.600000000000001" customHeight="1"/>
    <row r="38" spans="3:13" ht="18.600000000000001" customHeight="1">
      <c r="C38" s="90" t="s">
        <v>1624</v>
      </c>
    </row>
    <row r="39" spans="3:13" ht="18.600000000000001" customHeight="1"/>
    <row r="40" spans="3:13" ht="18.600000000000001" customHeight="1"/>
    <row r="41" spans="3:13" ht="18.600000000000001" customHeight="1"/>
    <row r="42" spans="3:13" ht="18.600000000000001" customHeight="1"/>
    <row r="43" spans="3:13" ht="18.600000000000001" customHeight="1"/>
    <row r="44" spans="3:13" ht="18.600000000000001" customHeight="1"/>
    <row r="45" spans="3:13" ht="18.600000000000001" customHeight="1"/>
    <row r="46" spans="3:13" ht="18.600000000000001" customHeight="1"/>
    <row r="47" spans="3:13" ht="18.600000000000001" customHeight="1"/>
    <row r="48" spans="3:13"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73.5"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41.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39" customHeight="1"/>
    <row r="432" ht="18.600000000000001" customHeight="1"/>
    <row r="433" ht="18.600000000000001" customHeight="1"/>
    <row r="434" ht="18.600000000000001" customHeight="1"/>
    <row r="435" ht="18.600000000000001" customHeight="1"/>
    <row r="436" ht="18.600000000000001" customHeight="1"/>
    <row r="437" ht="18.600000000000001" customHeight="1"/>
    <row r="438" ht="18.600000000000001" customHeight="1"/>
    <row r="443" ht="18.600000000000001" customHeight="1"/>
    <row r="444" ht="18.600000000000001" customHeight="1"/>
    <row r="445" ht="39" customHeight="1"/>
    <row r="446" ht="18.600000000000001" customHeight="1"/>
    <row r="447" ht="87" customHeight="1"/>
    <row r="448" ht="18.600000000000001" customHeight="1"/>
    <row r="449" ht="41.45" customHeight="1"/>
    <row r="450" ht="27" customHeight="1"/>
    <row r="454" ht="54.95" customHeight="1"/>
    <row r="470" ht="18.600000000000001" customHeight="1"/>
    <row r="471" ht="37.5" customHeight="1"/>
    <row r="472" ht="18.600000000000001" customHeight="1"/>
    <row r="473" ht="18.600000000000001" customHeight="1"/>
    <row r="474" ht="18.600000000000001" customHeight="1"/>
    <row r="475" ht="51.6" customHeight="1"/>
    <row r="476" ht="18.600000000000001" customHeight="1"/>
    <row r="477" ht="18.600000000000001" customHeight="1"/>
    <row r="478" ht="18.600000000000001" customHeight="1"/>
    <row r="479" ht="81" customHeight="1"/>
    <row r="480" ht="18.600000000000001" customHeight="1"/>
    <row r="481" ht="18.600000000000001" customHeight="1"/>
    <row r="482" ht="18.600000000000001" customHeight="1"/>
    <row r="483" ht="78" customHeight="1"/>
    <row r="484" ht="18.600000000000001" customHeight="1"/>
    <row r="485" ht="18.600000000000001" customHeight="1"/>
    <row r="486" ht="18.600000000000001" customHeight="1"/>
    <row r="487" ht="38.1" customHeight="1"/>
    <row r="488" ht="113.45" customHeight="1"/>
    <row r="489" ht="18.600000000000001" customHeight="1"/>
    <row r="490" ht="18.600000000000001" customHeight="1"/>
    <row r="491" ht="18.600000000000001" customHeight="1"/>
    <row r="492" ht="18.600000000000001" customHeight="1"/>
    <row r="493" ht="73.5"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9" ht="18.600000000000001" customHeight="1"/>
    <row r="530" ht="18.600000000000001" customHeight="1"/>
    <row r="531" ht="18.600000000000001" customHeight="1"/>
    <row r="532" ht="18.600000000000001" customHeight="1"/>
    <row r="534" ht="18.600000000000001" customHeight="1"/>
    <row r="538" ht="18.600000000000001" customHeight="1"/>
    <row r="540" ht="18.95" customHeight="1"/>
    <row r="541" ht="282" customHeight="1"/>
    <row r="543" ht="18.600000000000001" customHeight="1"/>
    <row r="544" ht="18.600000000000001" customHeight="1"/>
    <row r="545" ht="18.600000000000001" customHeight="1"/>
    <row r="546" ht="18.600000000000001" customHeight="1"/>
    <row r="547" ht="36" customHeight="1"/>
    <row r="552" ht="18.600000000000001" customHeight="1"/>
    <row r="553" ht="63.95" customHeight="1"/>
    <row r="554" ht="18.600000000000001" customHeight="1"/>
    <row r="555" ht="18.600000000000001" customHeight="1"/>
    <row r="557" ht="42.6" customHeight="1"/>
    <row r="565" ht="18.600000000000001" customHeight="1"/>
    <row r="571" ht="60.6" customHeight="1"/>
    <row r="578" ht="41.1" customHeight="1"/>
    <row r="584" ht="42.95" customHeight="1"/>
    <row r="591" ht="27" customHeight="1"/>
    <row r="596" ht="39.6" customHeight="1"/>
    <row r="610" ht="29.45" customHeight="1"/>
    <row r="611" ht="26.45" customHeight="1"/>
    <row r="613" ht="18.95" customHeight="1"/>
    <row r="616" ht="12.6" customHeight="1"/>
    <row r="620" ht="14.45" customHeight="1"/>
    <row r="623" ht="87.95" customHeight="1"/>
    <row r="628" ht="84.6" customHeight="1"/>
    <row r="629" ht="18.600000000000001" customHeight="1"/>
    <row r="630" ht="18.95" customHeight="1"/>
    <row r="631" ht="18.600000000000001" customHeight="1"/>
    <row r="632" ht="18.600000000000001" customHeight="1"/>
    <row r="633" ht="18.600000000000001" customHeight="1"/>
    <row r="635" ht="18.600000000000001" customHeight="1"/>
    <row r="636" ht="18.600000000000001" customHeight="1"/>
    <row r="638" ht="18.600000000000001" customHeight="1"/>
    <row r="639" ht="18.600000000000001" customHeight="1"/>
    <row r="640" ht="21" customHeight="1"/>
    <row r="641" ht="15.95" customHeight="1"/>
    <row r="642" ht="18.600000000000001" customHeight="1"/>
    <row r="644" ht="18.600000000000001" customHeight="1"/>
    <row r="648" ht="15.95" customHeight="1"/>
    <row r="649" ht="18.600000000000001" customHeight="1"/>
    <row r="651" ht="18.600000000000001" customHeight="1"/>
    <row r="652" ht="18.600000000000001" customHeight="1"/>
    <row r="653" ht="18.600000000000001" customHeight="1"/>
    <row r="654" ht="18.600000000000001" customHeight="1"/>
    <row r="655" ht="14.45" customHeight="1"/>
    <row r="659" ht="14.45" customHeight="1"/>
    <row r="660" ht="14.45" customHeight="1"/>
    <row r="661" ht="14.45" customHeight="1"/>
  </sheetData>
  <mergeCells count="7">
    <mergeCell ref="C26:G26"/>
    <mergeCell ref="C32:G32"/>
    <mergeCell ref="C18:M18"/>
    <mergeCell ref="C20:G20"/>
    <mergeCell ref="C5:M5"/>
    <mergeCell ref="C7:J7"/>
    <mergeCell ref="C16:M16"/>
  </mergeCells>
  <hyperlinks>
    <hyperlink ref="A4" location="'ÍNDICE REMISSIVO'!A1" display="Índice" xr:uid="{BC08D24F-D7BD-4F22-B54D-5DCBD3ABAC5F}"/>
    <hyperlink ref="F1" location="ÍNDICE!A1" display="Índice" xr:uid="{0F9FCE97-3E5D-42E0-B0C5-AC95857265E4}"/>
    <hyperlink ref="G1" location="'TEMAS MATERIAIS'!A1" display="Temas materiais" xr:uid="{10278E9C-CAED-432E-BDC0-ECD34163B80E}"/>
    <hyperlink ref="H1" location="AMBIENTAL!A1" display="Ambiental" xr:uid="{F0F066DB-8338-4BFC-A370-D6207CC08D59}"/>
    <hyperlink ref="I1" location="ECONÔMICO!A1" display="Econômico " xr:uid="{9D5068A4-B05A-4DD3-95FD-522AFC2A58B8}"/>
    <hyperlink ref="J1" location="GOVERNANÇA!A1" display="Governança " xr:uid="{53D90AE6-F26D-49F6-A9F1-E32FE647C3CA}"/>
    <hyperlink ref="L1" location="GRI!A1" display="GRI" xr:uid="{365984CD-FD2C-4E20-AD3A-0957EBF1F05B}"/>
    <hyperlink ref="M1" location="SASB!A1" display="SASB" xr:uid="{63C395BD-70D8-4B83-89C7-525D13778F4F}"/>
    <hyperlink ref="K1" location="SOCIAL!A1" display="Social " xr:uid="{47CD05C2-831B-410B-9903-FE193B3D82AC}"/>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BE507-0D44-4B33-AEC2-84B396612FA8}">
  <sheetPr>
    <tabColor rgb="FF0070C0"/>
  </sheetPr>
  <dimension ref="A1:S660"/>
  <sheetViews>
    <sheetView showGridLines="0" zoomScale="45" zoomScaleNormal="80" workbookViewId="0">
      <selection activeCell="I25" sqref="I25"/>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1625</v>
      </c>
      <c r="S3" s="21"/>
    </row>
    <row r="4" spans="1:19" ht="21">
      <c r="A4" s="5" t="s">
        <v>0</v>
      </c>
      <c r="B4" s="6">
        <v>3</v>
      </c>
      <c r="C4" s="4"/>
    </row>
    <row r="5" spans="1:19" ht="21">
      <c r="A5" s="5"/>
      <c r="B5" s="6"/>
      <c r="C5" s="580" t="s">
        <v>1506</v>
      </c>
      <c r="D5" s="580"/>
      <c r="E5" s="580"/>
      <c r="F5" s="580"/>
      <c r="G5" s="580"/>
      <c r="H5" s="580"/>
      <c r="I5" s="580"/>
      <c r="J5" s="580"/>
      <c r="K5" s="580"/>
      <c r="L5" s="580"/>
      <c r="M5" s="580"/>
    </row>
    <row r="6" spans="1:19" ht="18.600000000000001">
      <c r="A6" s="5"/>
      <c r="B6" s="6"/>
      <c r="C6" s="135"/>
    </row>
    <row r="7" spans="1:19" ht="21.6" customHeight="1">
      <c r="A7" s="5"/>
      <c r="B7" s="6"/>
      <c r="C7" s="7" t="s">
        <v>1626</v>
      </c>
    </row>
    <row r="8" spans="1:19" ht="21.6" customHeight="1">
      <c r="A8" s="5"/>
      <c r="B8" s="6"/>
    </row>
    <row r="9" spans="1:19" ht="45.95" customHeight="1">
      <c r="A9" s="5"/>
      <c r="B9" s="6"/>
      <c r="C9" s="580" t="s">
        <v>1511</v>
      </c>
      <c r="D9" s="580"/>
      <c r="E9" s="580"/>
      <c r="F9" s="580"/>
      <c r="G9" s="580"/>
      <c r="H9" s="580"/>
      <c r="I9" s="580"/>
      <c r="J9" s="580"/>
      <c r="K9" s="580"/>
      <c r="L9" s="580"/>
      <c r="M9" s="580"/>
    </row>
    <row r="10" spans="1:19" ht="18.600000000000001" customHeight="1">
      <c r="A10" s="5"/>
      <c r="B10" s="6"/>
      <c r="C10" s="135"/>
    </row>
    <row r="11" spans="1:19" ht="18.600000000000001">
      <c r="C11" s="7" t="s">
        <v>1626</v>
      </c>
    </row>
    <row r="13" spans="1:19" ht="18.600000000000001" customHeight="1"/>
    <row r="14" spans="1:19" ht="18.600000000000001" customHeight="1">
      <c r="N14" s="7"/>
      <c r="O14" s="242"/>
      <c r="P14" s="242"/>
    </row>
    <row r="15" spans="1:19" ht="18.600000000000001" customHeight="1">
      <c r="N15" s="243"/>
      <c r="O15" s="243"/>
      <c r="P15" s="243"/>
    </row>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1"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73.5"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41.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39"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42" ht="18.600000000000001" customHeight="1"/>
    <row r="443" ht="18.600000000000001" customHeight="1"/>
    <row r="444" ht="39" customHeight="1"/>
    <row r="445" ht="18.600000000000001" customHeight="1"/>
    <row r="446" ht="87" customHeight="1"/>
    <row r="447" ht="18.600000000000001" customHeight="1"/>
    <row r="448" ht="41.45" customHeight="1"/>
    <row r="449" ht="27" customHeight="1"/>
    <row r="453" ht="54.95" customHeight="1"/>
    <row r="469" ht="18.600000000000001" customHeight="1"/>
    <row r="470" ht="37.5" customHeight="1"/>
    <row r="471" ht="18.600000000000001" customHeight="1"/>
    <row r="472" ht="18.600000000000001" customHeight="1"/>
    <row r="473" ht="18.600000000000001" customHeight="1"/>
    <row r="474" ht="51.6" customHeight="1"/>
    <row r="475" ht="18.600000000000001" customHeight="1"/>
    <row r="476" ht="18.600000000000001" customHeight="1"/>
    <row r="477" ht="18.600000000000001" customHeight="1"/>
    <row r="478" ht="81" customHeight="1"/>
    <row r="479" ht="18.600000000000001" customHeight="1"/>
    <row r="480" ht="18.600000000000001" customHeight="1"/>
    <row r="481" ht="18.600000000000001" customHeight="1"/>
    <row r="482" ht="78" customHeight="1"/>
    <row r="483" ht="18.600000000000001" customHeight="1"/>
    <row r="484" ht="18.600000000000001" customHeight="1"/>
    <row r="485" ht="18.600000000000001" customHeight="1"/>
    <row r="486" ht="38.1" customHeight="1"/>
    <row r="487" ht="113.45" customHeight="1"/>
    <row r="488" ht="18.600000000000001" customHeight="1"/>
    <row r="489" ht="18.600000000000001" customHeight="1"/>
    <row r="490" ht="18.600000000000001" customHeight="1"/>
    <row r="491" ht="18.600000000000001" customHeight="1"/>
    <row r="492" ht="73.5"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8" ht="18.600000000000001" customHeight="1"/>
    <row r="529" ht="18.600000000000001" customHeight="1"/>
    <row r="530" ht="18.600000000000001" customHeight="1"/>
    <row r="531" ht="18.600000000000001" customHeight="1"/>
    <row r="533" ht="18.600000000000001" customHeight="1"/>
    <row r="537" ht="18.600000000000001" customHeight="1"/>
    <row r="539" ht="18.95" customHeight="1"/>
    <row r="540" ht="282" customHeight="1"/>
    <row r="542" ht="18.600000000000001" customHeight="1"/>
    <row r="543" ht="18.600000000000001" customHeight="1"/>
    <row r="544" ht="18.600000000000001" customHeight="1"/>
    <row r="545" ht="18.600000000000001" customHeight="1"/>
    <row r="546" ht="36" customHeight="1"/>
    <row r="551" ht="18.600000000000001" customHeight="1"/>
    <row r="552" ht="63.95" customHeight="1"/>
    <row r="553" ht="18.600000000000001" customHeight="1"/>
    <row r="554" ht="18.600000000000001" customHeight="1"/>
    <row r="556" ht="42.6" customHeight="1"/>
    <row r="564" ht="18.600000000000001" customHeight="1"/>
    <row r="570" ht="60.6" customHeight="1"/>
    <row r="577" ht="41.1" customHeight="1"/>
    <row r="583" ht="42.95" customHeight="1"/>
    <row r="590" ht="27" customHeight="1"/>
    <row r="595" ht="39.6" customHeight="1"/>
    <row r="609" ht="29.45" customHeight="1"/>
    <row r="610" ht="26.45" customHeight="1"/>
    <row r="612" ht="18.95" customHeight="1"/>
    <row r="615" ht="12.6" customHeight="1"/>
    <row r="619" ht="14.45" customHeight="1"/>
    <row r="622" ht="87.95" customHeight="1"/>
    <row r="627" ht="84.6" customHeight="1"/>
    <row r="628" ht="18.600000000000001" customHeight="1"/>
    <row r="629" ht="18.95" customHeight="1"/>
    <row r="630" ht="18.600000000000001" customHeight="1"/>
    <row r="631" ht="18.600000000000001" customHeight="1"/>
    <row r="632" ht="18.600000000000001" customHeight="1"/>
    <row r="634" ht="18.600000000000001" customHeight="1"/>
    <row r="635" ht="18.600000000000001" customHeight="1"/>
    <row r="637" ht="18.600000000000001" customHeight="1"/>
    <row r="638" ht="18.600000000000001" customHeight="1"/>
    <row r="639" ht="21" customHeight="1"/>
    <row r="640" ht="15.95" customHeight="1"/>
    <row r="641" ht="18.600000000000001" customHeight="1"/>
    <row r="643" ht="18.600000000000001" customHeight="1"/>
    <row r="647" ht="15.95" customHeight="1"/>
    <row r="648" ht="18.600000000000001" customHeight="1"/>
    <row r="650" ht="18.600000000000001" customHeight="1"/>
    <row r="651" ht="18.600000000000001" customHeight="1"/>
    <row r="652" ht="18.600000000000001" customHeight="1"/>
    <row r="653" ht="18.600000000000001" customHeight="1"/>
    <row r="654" ht="14.45" customHeight="1"/>
    <row r="658" ht="14.45" customHeight="1"/>
    <row r="659" ht="14.45" customHeight="1"/>
    <row r="660" ht="14.45" customHeight="1"/>
  </sheetData>
  <mergeCells count="2">
    <mergeCell ref="C5:M5"/>
    <mergeCell ref="C9:M9"/>
  </mergeCells>
  <hyperlinks>
    <hyperlink ref="A4" location="'ÍNDICE REMISSIVO'!A1" display="Índice" xr:uid="{8C1EDF63-D842-4D29-9EB1-4C1B12D721EC}"/>
    <hyperlink ref="F1" location="ÍNDICE!A1" display="Índice" xr:uid="{B02E1273-1925-4AED-BD3C-A5F6ED3998E3}"/>
    <hyperlink ref="G1" location="'TEMAS MATERIAIS'!A1" display="Temas materiais" xr:uid="{E72049C7-8FE3-463C-BFFA-F21B14983902}"/>
    <hyperlink ref="H1" location="AMBIENTAL!A1" display="Ambiental" xr:uid="{E30E0161-3546-4001-99C9-EB4CF33CE173}"/>
    <hyperlink ref="I1" location="ECONÔMICO!A1" display="Econômico " xr:uid="{FF41BA6A-A650-4B7F-B21D-44B8F2574834}"/>
    <hyperlink ref="J1" location="GOVERNANÇA!A1" display="Governança " xr:uid="{A454515F-FC0B-43A1-9D10-E275EF5537E3}"/>
    <hyperlink ref="L1" location="GRI!A1" display="GRI" xr:uid="{EF396450-1869-41A5-A308-9873C0405D9A}"/>
    <hyperlink ref="M1" location="SASB!A1" display="SASB" xr:uid="{92044A5A-3766-4FE3-AE10-18C48258AE0B}"/>
    <hyperlink ref="K1" location="SOCIAL!A1" display="Social " xr:uid="{0DC88D4E-10A6-4B4D-A34F-39CEFA3B4E44}"/>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1EA260-7802-4A65-B0EA-000C0A204EFE}">
  <sheetPr>
    <tabColor rgb="FF0070C0"/>
  </sheetPr>
  <dimension ref="A1:S660"/>
  <sheetViews>
    <sheetView showGridLines="0" zoomScale="45" zoomScaleNormal="80" workbookViewId="0">
      <selection activeCell="J15" sqref="J15"/>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1627</v>
      </c>
      <c r="S3" s="21"/>
    </row>
    <row r="4" spans="1:19" ht="21">
      <c r="A4" s="5" t="s">
        <v>0</v>
      </c>
      <c r="B4" s="6">
        <v>3</v>
      </c>
      <c r="C4" s="4"/>
    </row>
    <row r="5" spans="1:19" ht="46.5" customHeight="1">
      <c r="A5" s="5"/>
      <c r="B5" s="6"/>
      <c r="C5" s="580" t="s">
        <v>1628</v>
      </c>
      <c r="D5" s="580"/>
      <c r="E5" s="580"/>
      <c r="F5" s="580"/>
      <c r="G5" s="580"/>
      <c r="H5" s="580"/>
      <c r="I5" s="580"/>
      <c r="J5" s="580"/>
      <c r="K5" s="580"/>
      <c r="L5" s="580"/>
      <c r="M5" s="580"/>
    </row>
    <row r="6" spans="1:19" ht="18.600000000000001">
      <c r="A6" s="5"/>
      <c r="B6" s="6"/>
      <c r="C6" s="135"/>
    </row>
    <row r="7" spans="1:19" ht="21.6" customHeight="1">
      <c r="A7" s="5"/>
      <c r="B7" s="6"/>
      <c r="C7" s="7" t="s">
        <v>1515</v>
      </c>
    </row>
    <row r="8" spans="1:19" ht="21.6" customHeight="1">
      <c r="A8" s="5"/>
      <c r="B8" s="6"/>
    </row>
    <row r="9" spans="1:19" ht="45.95" customHeight="1">
      <c r="A9" s="5"/>
      <c r="B9" s="6"/>
    </row>
    <row r="10" spans="1:19" ht="18.600000000000001" customHeight="1">
      <c r="A10" s="5"/>
      <c r="B10" s="6"/>
    </row>
    <row r="13" spans="1:19" ht="18.600000000000001" customHeight="1"/>
    <row r="14" spans="1:19" ht="18.600000000000001" customHeight="1">
      <c r="N14" s="7"/>
      <c r="O14" s="242"/>
      <c r="P14" s="242"/>
    </row>
    <row r="15" spans="1:19" ht="18.600000000000001" customHeight="1">
      <c r="N15" s="243"/>
      <c r="O15" s="243"/>
      <c r="P15" s="243"/>
    </row>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1"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73.5"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41.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39"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42" ht="18.600000000000001" customHeight="1"/>
    <row r="443" ht="18.600000000000001" customHeight="1"/>
    <row r="444" ht="39" customHeight="1"/>
    <row r="445" ht="18.600000000000001" customHeight="1"/>
    <row r="446" ht="87" customHeight="1"/>
    <row r="447" ht="18.600000000000001" customHeight="1"/>
    <row r="448" ht="41.45" customHeight="1"/>
    <row r="449" ht="27" customHeight="1"/>
    <row r="453" ht="54.95" customHeight="1"/>
    <row r="469" ht="18.600000000000001" customHeight="1"/>
    <row r="470" ht="37.5" customHeight="1"/>
    <row r="471" ht="18.600000000000001" customHeight="1"/>
    <row r="472" ht="18.600000000000001" customHeight="1"/>
    <row r="473" ht="18.600000000000001" customHeight="1"/>
    <row r="474" ht="51.6" customHeight="1"/>
    <row r="475" ht="18.600000000000001" customHeight="1"/>
    <row r="476" ht="18.600000000000001" customHeight="1"/>
    <row r="477" ht="18.600000000000001" customHeight="1"/>
    <row r="478" ht="81" customHeight="1"/>
    <row r="479" ht="18.600000000000001" customHeight="1"/>
    <row r="480" ht="18.600000000000001" customHeight="1"/>
    <row r="481" ht="18.600000000000001" customHeight="1"/>
    <row r="482" ht="78" customHeight="1"/>
    <row r="483" ht="18.600000000000001" customHeight="1"/>
    <row r="484" ht="18.600000000000001" customHeight="1"/>
    <row r="485" ht="18.600000000000001" customHeight="1"/>
    <row r="486" ht="38.1" customHeight="1"/>
    <row r="487" ht="113.45" customHeight="1"/>
    <row r="488" ht="18.600000000000001" customHeight="1"/>
    <row r="489" ht="18.600000000000001" customHeight="1"/>
    <row r="490" ht="18.600000000000001" customHeight="1"/>
    <row r="491" ht="18.600000000000001" customHeight="1"/>
    <row r="492" ht="73.5"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8" ht="18.600000000000001" customHeight="1"/>
    <row r="529" ht="18.600000000000001" customHeight="1"/>
    <row r="530" ht="18.600000000000001" customHeight="1"/>
    <row r="531" ht="18.600000000000001" customHeight="1"/>
    <row r="533" ht="18.600000000000001" customHeight="1"/>
    <row r="537" ht="18.600000000000001" customHeight="1"/>
    <row r="539" ht="18.95" customHeight="1"/>
    <row r="540" ht="282" customHeight="1"/>
    <row r="542" ht="18.600000000000001" customHeight="1"/>
    <row r="543" ht="18.600000000000001" customHeight="1"/>
    <row r="544" ht="18.600000000000001" customHeight="1"/>
    <row r="545" ht="18.600000000000001" customHeight="1"/>
    <row r="546" ht="36" customHeight="1"/>
    <row r="551" ht="18.600000000000001" customHeight="1"/>
    <row r="552" ht="63.95" customHeight="1"/>
    <row r="553" ht="18.600000000000001" customHeight="1"/>
    <row r="554" ht="18.600000000000001" customHeight="1"/>
    <row r="556" ht="42.6" customHeight="1"/>
    <row r="564" ht="18.600000000000001" customHeight="1"/>
    <row r="570" ht="60.6" customHeight="1"/>
    <row r="577" ht="41.1" customHeight="1"/>
    <row r="583" ht="42.95" customHeight="1"/>
    <row r="590" ht="27" customHeight="1"/>
    <row r="595" ht="39.6" customHeight="1"/>
    <row r="609" ht="29.45" customHeight="1"/>
    <row r="610" ht="26.45" customHeight="1"/>
    <row r="612" ht="18.95" customHeight="1"/>
    <row r="615" ht="12.6" customHeight="1"/>
    <row r="619" ht="14.45" customHeight="1"/>
    <row r="622" ht="87.95" customHeight="1"/>
    <row r="627" ht="84.6" customHeight="1"/>
    <row r="628" ht="18.600000000000001" customHeight="1"/>
    <row r="629" ht="18.95" customHeight="1"/>
    <row r="630" ht="18.600000000000001" customHeight="1"/>
    <row r="631" ht="18.600000000000001" customHeight="1"/>
    <row r="632" ht="18.600000000000001" customHeight="1"/>
    <row r="634" ht="18.600000000000001" customHeight="1"/>
    <row r="635" ht="18.600000000000001" customHeight="1"/>
    <row r="637" ht="18.600000000000001" customHeight="1"/>
    <row r="638" ht="18.600000000000001" customHeight="1"/>
    <row r="639" ht="21" customHeight="1"/>
    <row r="640" ht="15.95" customHeight="1"/>
    <row r="641" ht="18.600000000000001" customHeight="1"/>
    <row r="643" ht="18.600000000000001" customHeight="1"/>
    <row r="647" ht="15.95" customHeight="1"/>
    <row r="648" ht="18.600000000000001" customHeight="1"/>
    <row r="650" ht="18.600000000000001" customHeight="1"/>
    <row r="651" ht="18.600000000000001" customHeight="1"/>
    <row r="652" ht="18.600000000000001" customHeight="1"/>
    <row r="653" ht="18.600000000000001" customHeight="1"/>
    <row r="654" ht="14.45" customHeight="1"/>
    <row r="658" ht="14.45" customHeight="1"/>
    <row r="659" ht="14.45" customHeight="1"/>
    <row r="660" ht="14.45" customHeight="1"/>
  </sheetData>
  <mergeCells count="1">
    <mergeCell ref="C5:M5"/>
  </mergeCells>
  <hyperlinks>
    <hyperlink ref="A4" location="'ÍNDICE REMISSIVO'!A1" display="Índice" xr:uid="{30605330-8A20-45AF-810B-F44F79D58BCA}"/>
    <hyperlink ref="F1" location="ÍNDICE!A1" display="Índice" xr:uid="{EB127989-1679-4B59-9A12-8AFC206B3AC8}"/>
    <hyperlink ref="G1" location="'TEMAS MATERIAIS'!A1" display="Temas materiais" xr:uid="{8DF8CA15-D9DA-4CFD-A314-39C351C97B48}"/>
    <hyperlink ref="H1" location="AMBIENTAL!A1" display="Ambiental" xr:uid="{BEC8D36E-9CCD-4F42-A3C5-D4BED451803C}"/>
    <hyperlink ref="I1" location="ECONÔMICO!A1" display="Econômico " xr:uid="{B27A05BB-CD73-4C52-9CD4-8257F4324658}"/>
    <hyperlink ref="J1" location="GOVERNANÇA!A1" display="Governança " xr:uid="{58E0DB24-9237-4C0E-B0C9-3C39CCD352AF}"/>
    <hyperlink ref="L1" location="GRI!A1" display="GRI" xr:uid="{8E503115-7282-48C7-B58C-6031DBC85E3C}"/>
    <hyperlink ref="M1" location="SASB!A1" display="SASB" xr:uid="{2C08AA32-7BE5-41B5-B20B-37D59E644752}"/>
    <hyperlink ref="K1" location="SOCIAL!A1" display="Social " xr:uid="{319A8B13-BE6A-40D1-BF0A-7D0795EB20D7}"/>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C79633-7110-4251-9F55-C38A02830C2B}">
  <sheetPr>
    <tabColor rgb="FF0070C0"/>
  </sheetPr>
  <dimension ref="A1:S661"/>
  <sheetViews>
    <sheetView showGridLines="0" zoomScale="69" zoomScaleNormal="80" workbookViewId="0">
      <selection activeCell="N2" sqref="N2"/>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1629</v>
      </c>
      <c r="S3" s="21"/>
    </row>
    <row r="4" spans="1:19" ht="21">
      <c r="A4" s="5" t="s">
        <v>0</v>
      </c>
      <c r="B4" s="6">
        <v>3</v>
      </c>
      <c r="C4" s="4"/>
    </row>
    <row r="5" spans="1:19" ht="21">
      <c r="A5" s="5"/>
      <c r="B5" s="6"/>
      <c r="C5" s="580" t="s">
        <v>1630</v>
      </c>
      <c r="D5" s="580"/>
      <c r="E5" s="580"/>
      <c r="F5" s="580"/>
      <c r="G5" s="580"/>
      <c r="H5" s="580"/>
      <c r="I5" s="580"/>
      <c r="J5" s="580"/>
      <c r="K5" s="580"/>
      <c r="L5" s="580"/>
      <c r="M5" s="580"/>
    </row>
    <row r="6" spans="1:19" ht="18.600000000000001">
      <c r="A6" s="5"/>
      <c r="B6" s="6"/>
      <c r="C6" s="135"/>
    </row>
    <row r="7" spans="1:19" ht="102.6" customHeight="1">
      <c r="A7" s="5"/>
      <c r="B7" s="6"/>
      <c r="C7" s="484" t="s">
        <v>1631</v>
      </c>
      <c r="D7" s="484"/>
      <c r="E7" s="484"/>
      <c r="F7" s="484"/>
      <c r="G7" s="484"/>
      <c r="H7" s="484"/>
      <c r="I7" s="484"/>
      <c r="J7" s="484"/>
      <c r="K7" s="484"/>
      <c r="L7" s="484"/>
      <c r="M7" s="484"/>
    </row>
    <row r="8" spans="1:19" ht="56.45" customHeight="1">
      <c r="A8" s="5"/>
      <c r="B8" s="6"/>
      <c r="C8" s="484"/>
      <c r="D8" s="484"/>
      <c r="E8" s="484"/>
      <c r="F8" s="484"/>
      <c r="G8" s="484"/>
      <c r="H8" s="484"/>
      <c r="I8" s="484"/>
      <c r="J8" s="484"/>
      <c r="K8" s="484"/>
      <c r="L8" s="484"/>
      <c r="M8" s="484"/>
    </row>
    <row r="9" spans="1:19" ht="21">
      <c r="A9" s="5"/>
      <c r="B9" s="6"/>
      <c r="C9" s="580" t="s">
        <v>1632</v>
      </c>
      <c r="D9" s="580"/>
      <c r="E9" s="580"/>
      <c r="F9" s="580"/>
      <c r="G9" s="580"/>
      <c r="H9" s="580"/>
      <c r="I9" s="580"/>
      <c r="J9" s="580"/>
      <c r="K9" s="580"/>
      <c r="L9" s="580"/>
      <c r="M9" s="580"/>
    </row>
    <row r="10" spans="1:19" ht="18.600000000000001" customHeight="1">
      <c r="A10" s="5"/>
      <c r="B10" s="6"/>
    </row>
    <row r="11" spans="1:19" ht="21.6" thickBot="1">
      <c r="C11" s="506" t="s">
        <v>1633</v>
      </c>
      <c r="D11" s="506"/>
      <c r="E11" s="506"/>
      <c r="F11" s="506"/>
      <c r="G11" s="506"/>
      <c r="H11" s="506"/>
      <c r="I11" s="506"/>
      <c r="J11" s="506"/>
      <c r="K11" s="81"/>
      <c r="L11" s="81">
        <v>2023</v>
      </c>
      <c r="M11" s="81">
        <v>2024</v>
      </c>
    </row>
    <row r="12" spans="1:19" ht="18.600000000000001">
      <c r="L12" s="298">
        <v>0.01</v>
      </c>
      <c r="M12" s="298">
        <v>0.01</v>
      </c>
    </row>
    <row r="13" spans="1:19" ht="18.600000000000001">
      <c r="L13" s="298"/>
      <c r="M13" s="298"/>
    </row>
    <row r="14" spans="1:19" ht="18.600000000000001" customHeight="1">
      <c r="C14" s="575" t="s">
        <v>1634</v>
      </c>
      <c r="D14" s="575"/>
      <c r="E14" s="575"/>
      <c r="F14" s="575"/>
      <c r="G14" s="575"/>
      <c r="H14" s="575"/>
      <c r="I14" s="575"/>
      <c r="J14" s="575"/>
      <c r="K14" s="177"/>
      <c r="L14" s="166">
        <v>9606</v>
      </c>
      <c r="M14" s="166">
        <v>9606</v>
      </c>
    </row>
    <row r="15" spans="1:19" ht="18.600000000000001" customHeight="1">
      <c r="C15" s="289" t="s">
        <v>1635</v>
      </c>
      <c r="L15" s="147">
        <v>1528</v>
      </c>
      <c r="M15" s="147">
        <v>1528</v>
      </c>
      <c r="N15" s="7"/>
      <c r="O15" s="242"/>
      <c r="P15" s="242"/>
    </row>
    <row r="16" spans="1:19" ht="18.600000000000001" customHeight="1">
      <c r="C16" s="289" t="s">
        <v>1636</v>
      </c>
      <c r="L16" s="147">
        <v>741</v>
      </c>
      <c r="M16" s="147">
        <v>741</v>
      </c>
      <c r="N16" s="243"/>
      <c r="O16" s="243"/>
      <c r="P16" s="243"/>
    </row>
    <row r="17" spans="3:13" ht="18.600000000000001" customHeight="1">
      <c r="C17" s="289" t="s">
        <v>1637</v>
      </c>
      <c r="L17" s="147">
        <v>655</v>
      </c>
      <c r="M17" s="147">
        <v>655</v>
      </c>
    </row>
    <row r="18" spans="3:13" ht="18.600000000000001" customHeight="1">
      <c r="C18" s="289" t="s">
        <v>1638</v>
      </c>
      <c r="L18" s="147">
        <v>530</v>
      </c>
      <c r="M18" s="147">
        <v>530</v>
      </c>
    </row>
    <row r="19" spans="3:13" ht="18.600000000000001" customHeight="1">
      <c r="C19" s="289" t="s">
        <v>430</v>
      </c>
      <c r="L19" s="147">
        <v>236</v>
      </c>
      <c r="M19" s="147">
        <v>236</v>
      </c>
    </row>
    <row r="20" spans="3:13" ht="18.600000000000001" customHeight="1">
      <c r="C20" s="289" t="s">
        <v>1639</v>
      </c>
      <c r="L20" s="147">
        <v>397</v>
      </c>
      <c r="M20" s="147">
        <v>397</v>
      </c>
    </row>
    <row r="21" spans="3:13" ht="18.600000000000001" customHeight="1">
      <c r="C21" s="289" t="s">
        <v>1635</v>
      </c>
      <c r="L21" s="147">
        <v>305</v>
      </c>
      <c r="M21" s="147">
        <v>305</v>
      </c>
    </row>
    <row r="22" spans="3:13" ht="18.600000000000001" customHeight="1">
      <c r="C22" s="289" t="s">
        <v>1637</v>
      </c>
      <c r="L22" s="147">
        <v>245</v>
      </c>
      <c r="M22" s="147">
        <v>245</v>
      </c>
    </row>
    <row r="23" spans="3:13" ht="18.600000000000001" customHeight="1">
      <c r="C23" s="289" t="s">
        <v>1640</v>
      </c>
      <c r="L23" s="147">
        <v>176</v>
      </c>
      <c r="M23" s="147">
        <v>176</v>
      </c>
    </row>
    <row r="24" spans="3:13" ht="18.600000000000001" customHeight="1">
      <c r="C24" s="289" t="s">
        <v>1636</v>
      </c>
      <c r="L24" s="147">
        <v>158</v>
      </c>
      <c r="M24" s="147">
        <v>158</v>
      </c>
    </row>
    <row r="25" spans="3:13" ht="18.600000000000001" customHeight="1">
      <c r="C25" s="289" t="s">
        <v>1638</v>
      </c>
      <c r="L25" s="147">
        <v>150</v>
      </c>
      <c r="M25" s="147">
        <v>150</v>
      </c>
    </row>
    <row r="26" spans="3:13" ht="18.600000000000001" customHeight="1">
      <c r="C26" s="289" t="s">
        <v>430</v>
      </c>
      <c r="L26" s="147">
        <v>149</v>
      </c>
      <c r="M26" s="147">
        <v>149</v>
      </c>
    </row>
    <row r="27" spans="3:13" ht="18.600000000000001" customHeight="1">
      <c r="C27" s="289" t="s">
        <v>1641</v>
      </c>
      <c r="L27" s="147">
        <v>870</v>
      </c>
      <c r="M27" s="147">
        <v>870</v>
      </c>
    </row>
    <row r="28" spans="3:13" ht="18.600000000000001" customHeight="1">
      <c r="C28" s="289" t="s">
        <v>1642</v>
      </c>
      <c r="L28" s="147">
        <v>271</v>
      </c>
      <c r="M28" s="147">
        <v>271</v>
      </c>
    </row>
    <row r="29" spans="3:13" ht="18.600000000000001" customHeight="1">
      <c r="C29" s="289" t="s">
        <v>1643</v>
      </c>
      <c r="L29" s="147">
        <v>158</v>
      </c>
      <c r="M29" s="147">
        <v>158</v>
      </c>
    </row>
    <row r="30" spans="3:13" ht="18.600000000000001" customHeight="1">
      <c r="C30" s="289" t="s">
        <v>1638</v>
      </c>
      <c r="L30" s="147">
        <v>150</v>
      </c>
      <c r="M30" s="147">
        <v>150</v>
      </c>
    </row>
    <row r="31" spans="3:13" ht="18.600000000000001">
      <c r="C31" s="289" t="s">
        <v>1637</v>
      </c>
      <c r="L31" s="147">
        <v>132</v>
      </c>
      <c r="M31" s="147">
        <v>132</v>
      </c>
    </row>
    <row r="32" spans="3:13" ht="18.600000000000001" customHeight="1">
      <c r="C32" s="289" t="s">
        <v>1635</v>
      </c>
      <c r="L32" s="147">
        <v>100</v>
      </c>
      <c r="M32" s="147">
        <v>100</v>
      </c>
    </row>
    <row r="33" spans="3:13" ht="18.600000000000001">
      <c r="C33" s="289" t="s">
        <v>1644</v>
      </c>
      <c r="L33" s="147">
        <v>69</v>
      </c>
      <c r="M33" s="147">
        <v>69</v>
      </c>
    </row>
    <row r="34" spans="3:13" ht="18.600000000000001" customHeight="1">
      <c r="C34" s="289" t="s">
        <v>1645</v>
      </c>
      <c r="L34" s="147">
        <v>89</v>
      </c>
      <c r="M34" s="147">
        <v>89</v>
      </c>
    </row>
    <row r="35" spans="3:13" ht="18.600000000000001" customHeight="1">
      <c r="C35" s="289" t="s">
        <v>1646</v>
      </c>
      <c r="L35" s="147">
        <v>25</v>
      </c>
      <c r="M35" s="147">
        <v>25</v>
      </c>
    </row>
    <row r="36" spans="3:13" ht="18.600000000000001" customHeight="1">
      <c r="C36" s="289" t="s">
        <v>1647</v>
      </c>
      <c r="L36" s="147">
        <v>37</v>
      </c>
      <c r="M36" s="147">
        <v>37</v>
      </c>
    </row>
    <row r="37" spans="3:13" ht="18.600000000000001" customHeight="1">
      <c r="C37" s="289" t="s">
        <v>1648</v>
      </c>
      <c r="L37" s="147">
        <v>260</v>
      </c>
      <c r="M37" s="147">
        <v>260</v>
      </c>
    </row>
    <row r="38" spans="3:13" ht="18.600000000000001" customHeight="1">
      <c r="C38" s="289" t="s">
        <v>1649</v>
      </c>
      <c r="L38" s="147">
        <v>150</v>
      </c>
      <c r="M38" s="147">
        <v>150</v>
      </c>
    </row>
    <row r="39" spans="3:13" ht="18.600000000000001" customHeight="1">
      <c r="C39" s="289" t="s">
        <v>1637</v>
      </c>
      <c r="L39" s="147">
        <v>126</v>
      </c>
      <c r="M39" s="147">
        <v>126</v>
      </c>
    </row>
    <row r="40" spans="3:13" ht="18.600000000000001" customHeight="1">
      <c r="C40" s="289" t="s">
        <v>1650</v>
      </c>
      <c r="L40" s="147">
        <v>1867</v>
      </c>
      <c r="M40" s="147">
        <v>1867</v>
      </c>
    </row>
    <row r="41" spans="3:13" ht="18.600000000000001" customHeight="1">
      <c r="C41" s="289" t="s">
        <v>1651</v>
      </c>
      <c r="L41" s="147">
        <v>32</v>
      </c>
      <c r="M41" s="147">
        <v>32</v>
      </c>
    </row>
    <row r="42" spans="3:13" ht="18.600000000000001" customHeight="1">
      <c r="L42" s="7"/>
      <c r="M42" s="7"/>
    </row>
    <row r="43" spans="3:13" ht="18.600000000000001" customHeight="1">
      <c r="C43" s="575" t="s">
        <v>1652</v>
      </c>
      <c r="D43" s="575"/>
      <c r="E43" s="575"/>
      <c r="F43" s="575"/>
      <c r="G43" s="575"/>
      <c r="H43" s="575"/>
      <c r="I43" s="575"/>
      <c r="J43" s="575"/>
      <c r="K43" s="177"/>
      <c r="L43" s="299">
        <v>100.10299999999999</v>
      </c>
      <c r="M43" s="299">
        <v>100.10299999999999</v>
      </c>
    </row>
    <row r="44" spans="3:13" ht="18.600000000000001" customHeight="1">
      <c r="C44" s="289" t="s">
        <v>1635</v>
      </c>
      <c r="L44" s="147">
        <v>0.10299999999999999</v>
      </c>
      <c r="M44" s="147">
        <v>0.10299999999999999</v>
      </c>
    </row>
    <row r="45" spans="3:13" ht="18.600000000000001" customHeight="1">
      <c r="C45" s="289" t="s">
        <v>1636</v>
      </c>
      <c r="L45" s="147">
        <v>100</v>
      </c>
      <c r="M45" s="147">
        <v>100</v>
      </c>
    </row>
    <row r="46" spans="3:13" ht="18.600000000000001" customHeight="1"/>
    <row r="47" spans="3:13" ht="18.600000000000001" customHeight="1">
      <c r="C47" s="580" t="s">
        <v>1653</v>
      </c>
      <c r="D47" s="580"/>
      <c r="E47" s="580"/>
      <c r="F47" s="580"/>
      <c r="G47" s="580"/>
      <c r="H47" s="580"/>
      <c r="I47" s="580"/>
      <c r="J47" s="580"/>
      <c r="K47" s="580"/>
      <c r="L47" s="580"/>
      <c r="M47" s="580"/>
    </row>
    <row r="48" spans="3:13" ht="18.600000000000001" customHeight="1"/>
    <row r="49" spans="3:13" ht="18.600000000000001" customHeight="1" thickBot="1">
      <c r="C49" s="506" t="s">
        <v>1633</v>
      </c>
      <c r="D49" s="506"/>
      <c r="E49" s="506"/>
      <c r="F49" s="506"/>
      <c r="G49" s="506"/>
      <c r="H49" s="506"/>
      <c r="I49" s="506"/>
      <c r="J49" s="506"/>
      <c r="K49" s="81"/>
      <c r="L49" s="81">
        <v>2023</v>
      </c>
      <c r="M49" s="81">
        <v>2024</v>
      </c>
    </row>
    <row r="50" spans="3:13" ht="18.600000000000001" customHeight="1">
      <c r="L50" s="298">
        <v>0.01</v>
      </c>
      <c r="M50" s="298">
        <v>0.01</v>
      </c>
    </row>
    <row r="51" spans="3:13" ht="18.600000000000001" customHeight="1">
      <c r="L51" s="298"/>
      <c r="M51" s="298"/>
    </row>
    <row r="52" spans="3:13" ht="18.600000000000001" customHeight="1">
      <c r="C52" s="575" t="s">
        <v>1634</v>
      </c>
      <c r="D52" s="575"/>
      <c r="E52" s="575"/>
      <c r="F52" s="575"/>
      <c r="G52" s="575"/>
      <c r="H52" s="575"/>
      <c r="I52" s="575"/>
      <c r="J52" s="575"/>
      <c r="K52" s="177"/>
      <c r="L52" s="166">
        <v>9606</v>
      </c>
      <c r="M52" s="166">
        <v>9606</v>
      </c>
    </row>
    <row r="53" spans="3:13" ht="18.600000000000001" customHeight="1">
      <c r="C53" s="289" t="s">
        <v>1654</v>
      </c>
      <c r="L53" s="147">
        <v>100</v>
      </c>
      <c r="M53" s="147">
        <v>100</v>
      </c>
    </row>
    <row r="54" spans="3:13" ht="18.600000000000001" customHeight="1"/>
    <row r="55" spans="3:13" ht="18.600000000000001" customHeight="1"/>
    <row r="56" spans="3:13" ht="18.600000000000001" customHeight="1"/>
    <row r="57" spans="3:13" ht="18.600000000000001" customHeight="1"/>
    <row r="58" spans="3:13" ht="18.600000000000001" customHeight="1"/>
    <row r="59" spans="3:13" ht="18.600000000000001" customHeight="1"/>
    <row r="60" spans="3:13" ht="18.600000000000001" customHeight="1"/>
    <row r="61" spans="3:13" ht="18.600000000000001" customHeight="1"/>
    <row r="62" spans="3:13" ht="18.600000000000001" customHeight="1"/>
    <row r="63" spans="3:13" ht="18.600000000000001" customHeight="1"/>
    <row r="64" spans="3:13"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73.5"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41.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39" customHeight="1"/>
    <row r="432" ht="18.600000000000001" customHeight="1"/>
    <row r="433" ht="18.600000000000001" customHeight="1"/>
    <row r="434" ht="18.600000000000001" customHeight="1"/>
    <row r="435" ht="18.600000000000001" customHeight="1"/>
    <row r="436" ht="18.600000000000001" customHeight="1"/>
    <row r="437" ht="18.600000000000001" customHeight="1"/>
    <row r="438" ht="18.600000000000001" customHeight="1"/>
    <row r="443" ht="18.600000000000001" customHeight="1"/>
    <row r="444" ht="18.600000000000001" customHeight="1"/>
    <row r="445" ht="39" customHeight="1"/>
    <row r="446" ht="18.600000000000001" customHeight="1"/>
    <row r="447" ht="87" customHeight="1"/>
    <row r="448" ht="18.600000000000001" customHeight="1"/>
    <row r="449" ht="41.45" customHeight="1"/>
    <row r="450" ht="27" customHeight="1"/>
    <row r="454" ht="54.95" customHeight="1"/>
    <row r="470" ht="18.600000000000001" customHeight="1"/>
    <row r="471" ht="37.5" customHeight="1"/>
    <row r="472" ht="18.600000000000001" customHeight="1"/>
    <row r="473" ht="18.600000000000001" customHeight="1"/>
    <row r="474" ht="18.600000000000001" customHeight="1"/>
    <row r="475" ht="51.6" customHeight="1"/>
    <row r="476" ht="18.600000000000001" customHeight="1"/>
    <row r="477" ht="18.600000000000001" customHeight="1"/>
    <row r="478" ht="18.600000000000001" customHeight="1"/>
    <row r="479" ht="81" customHeight="1"/>
    <row r="480" ht="18.600000000000001" customHeight="1"/>
    <row r="481" ht="18.600000000000001" customHeight="1"/>
    <row r="482" ht="18.600000000000001" customHeight="1"/>
    <row r="483" ht="78" customHeight="1"/>
    <row r="484" ht="18.600000000000001" customHeight="1"/>
    <row r="485" ht="18.600000000000001" customHeight="1"/>
    <row r="486" ht="18.600000000000001" customHeight="1"/>
    <row r="487" ht="38.1" customHeight="1"/>
    <row r="488" ht="113.45" customHeight="1"/>
    <row r="489" ht="18.600000000000001" customHeight="1"/>
    <row r="490" ht="18.600000000000001" customHeight="1"/>
    <row r="491" ht="18.600000000000001" customHeight="1"/>
    <row r="492" ht="18.600000000000001" customHeight="1"/>
    <row r="493" ht="73.5"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9" ht="18.600000000000001" customHeight="1"/>
    <row r="530" ht="18.600000000000001" customHeight="1"/>
    <row r="531" ht="18.600000000000001" customHeight="1"/>
    <row r="532" ht="18.600000000000001" customHeight="1"/>
    <row r="534" ht="18.600000000000001" customHeight="1"/>
    <row r="538" ht="18.600000000000001" customHeight="1"/>
    <row r="540" ht="18.95" customHeight="1"/>
    <row r="541" ht="282" customHeight="1"/>
    <row r="543" ht="18.600000000000001" customHeight="1"/>
    <row r="544" ht="18.600000000000001" customHeight="1"/>
    <row r="545" ht="18.600000000000001" customHeight="1"/>
    <row r="546" ht="18.600000000000001" customHeight="1"/>
    <row r="547" ht="36" customHeight="1"/>
    <row r="552" ht="18.600000000000001" customHeight="1"/>
    <row r="553" ht="63.95" customHeight="1"/>
    <row r="554" ht="18.600000000000001" customHeight="1"/>
    <row r="555" ht="18.600000000000001" customHeight="1"/>
    <row r="557" ht="42.6" customHeight="1"/>
    <row r="565" ht="18.600000000000001" customHeight="1"/>
    <row r="571" ht="60.6" customHeight="1"/>
    <row r="578" ht="41.1" customHeight="1"/>
    <row r="584" ht="42.95" customHeight="1"/>
    <row r="591" ht="27" customHeight="1"/>
    <row r="596" ht="39.6" customHeight="1"/>
    <row r="610" ht="29.45" customHeight="1"/>
    <row r="611" ht="26.45" customHeight="1"/>
    <row r="613" ht="18.95" customHeight="1"/>
    <row r="616" ht="12.6" customHeight="1"/>
    <row r="620" ht="14.45" customHeight="1"/>
    <row r="623" ht="87.95" customHeight="1"/>
    <row r="628" ht="84.6" customHeight="1"/>
    <row r="629" ht="18.600000000000001" customHeight="1"/>
    <row r="630" ht="18.95" customHeight="1"/>
    <row r="631" ht="18.600000000000001" customHeight="1"/>
    <row r="632" ht="18.600000000000001" customHeight="1"/>
    <row r="633" ht="18.600000000000001" customHeight="1"/>
    <row r="635" ht="18.600000000000001" customHeight="1"/>
    <row r="636" ht="18.600000000000001" customHeight="1"/>
    <row r="638" ht="18.600000000000001" customHeight="1"/>
    <row r="639" ht="18.600000000000001" customHeight="1"/>
    <row r="640" ht="21" customHeight="1"/>
    <row r="641" ht="15.95" customHeight="1"/>
    <row r="642" ht="18.600000000000001" customHeight="1"/>
    <row r="644" ht="18.600000000000001" customHeight="1"/>
    <row r="648" ht="15.95" customHeight="1"/>
    <row r="649" ht="18.600000000000001" customHeight="1"/>
    <row r="651" ht="18.600000000000001" customHeight="1"/>
    <row r="652" ht="18.600000000000001" customHeight="1"/>
    <row r="653" ht="18.600000000000001" customHeight="1"/>
    <row r="654" ht="18.600000000000001" customHeight="1"/>
    <row r="655" ht="14.45" customHeight="1"/>
    <row r="659" ht="14.45" customHeight="1"/>
    <row r="660" ht="14.45" customHeight="1"/>
    <row r="661" ht="14.45" customHeight="1"/>
  </sheetData>
  <mergeCells count="9">
    <mergeCell ref="C5:M5"/>
    <mergeCell ref="C7:M8"/>
    <mergeCell ref="C9:M9"/>
    <mergeCell ref="C11:J11"/>
    <mergeCell ref="C52:J52"/>
    <mergeCell ref="C43:J43"/>
    <mergeCell ref="C14:J14"/>
    <mergeCell ref="C47:M47"/>
    <mergeCell ref="C49:J49"/>
  </mergeCells>
  <hyperlinks>
    <hyperlink ref="A4" location="'ÍNDICE REMISSIVO'!A1" display="Índice" xr:uid="{B10A9A82-911C-48AC-B6EB-72214211D742}"/>
    <hyperlink ref="F1" location="ÍNDICE!A1" display="Índice" xr:uid="{D0D39A23-1EA8-487F-97AE-2D5B9D8C4C95}"/>
    <hyperlink ref="G1" location="'TEMAS MATERIAIS'!A1" display="Temas materiais" xr:uid="{08762620-AC80-497F-87B3-41C80C5C65CE}"/>
    <hyperlink ref="H1" location="AMBIENTAL!A1" display="Ambiental" xr:uid="{12499618-CA68-431E-A59A-A692239295A3}"/>
    <hyperlink ref="I1" location="ECONÔMICO!A1" display="Econômico " xr:uid="{1B927C19-9B28-4375-8CC9-17FBB2F6B3FB}"/>
    <hyperlink ref="J1" location="GOVERNANÇA!A1" display="Governança " xr:uid="{46CC5AC1-CD3B-4615-B857-5D07375215FE}"/>
    <hyperlink ref="L1" location="GRI!A1" display="GRI" xr:uid="{C91FEA7A-0880-4272-92DA-BB8F50453359}"/>
    <hyperlink ref="M1" location="SASB!A1" display="SASB" xr:uid="{34CB8435-689D-4913-9DA1-999D361716B3}"/>
    <hyperlink ref="K1" location="SOCIAL!A1" display="Social " xr:uid="{7A9BD243-FA2A-4CBB-96F7-1A082DF0051B}"/>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ED44B-8918-4783-B90D-DD6B7D0B9B82}">
  <sheetPr>
    <tabColor rgb="FF0070C0"/>
  </sheetPr>
  <dimension ref="A1:S660"/>
  <sheetViews>
    <sheetView showGridLines="0" zoomScale="54" zoomScaleNormal="100" workbookViewId="0">
      <selection activeCell="I14" sqref="I14"/>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9"/>
      <c r="B1" s="2" t="e" vm="1">
        <v>#VALUE!</v>
      </c>
      <c r="C1" s="2"/>
      <c r="D1" s="2"/>
      <c r="E1" s="2"/>
      <c r="F1" s="47" t="s">
        <v>0</v>
      </c>
      <c r="G1" s="47" t="s">
        <v>1</v>
      </c>
      <c r="H1" s="47" t="s">
        <v>2</v>
      </c>
      <c r="I1" s="47" t="s">
        <v>3</v>
      </c>
      <c r="J1" s="47" t="s">
        <v>4</v>
      </c>
      <c r="K1" s="47" t="s">
        <v>5</v>
      </c>
      <c r="L1" s="47" t="s">
        <v>6</v>
      </c>
      <c r="M1" s="47" t="s">
        <v>7</v>
      </c>
    </row>
    <row r="2" spans="1:19" ht="18.600000000000001">
      <c r="A2" s="3"/>
      <c r="B2" s="3"/>
      <c r="C2" s="3"/>
      <c r="D2" s="3"/>
      <c r="E2" s="3"/>
      <c r="F2" s="15"/>
      <c r="G2" s="15"/>
      <c r="H2" s="15"/>
      <c r="I2" s="15"/>
      <c r="J2" s="15"/>
      <c r="K2" s="15"/>
      <c r="L2" s="15"/>
      <c r="M2" s="15"/>
    </row>
    <row r="3" spans="1:19" ht="28.5">
      <c r="A3" s="3"/>
      <c r="C3" s="37" t="s">
        <v>1655</v>
      </c>
      <c r="S3" s="21"/>
    </row>
    <row r="4" spans="1:19" ht="21">
      <c r="A4" s="5" t="s">
        <v>0</v>
      </c>
      <c r="B4" s="6">
        <v>3</v>
      </c>
      <c r="C4" s="4"/>
    </row>
    <row r="5" spans="1:19" ht="21">
      <c r="A5" s="5"/>
      <c r="B5" s="6"/>
      <c r="C5" s="580" t="s">
        <v>1656</v>
      </c>
      <c r="D5" s="580"/>
      <c r="E5" s="580"/>
      <c r="F5" s="580"/>
      <c r="G5" s="580"/>
      <c r="H5" s="580"/>
      <c r="I5" s="580"/>
      <c r="J5" s="580"/>
      <c r="K5" s="580"/>
      <c r="L5" s="580"/>
      <c r="M5" s="580"/>
    </row>
    <row r="6" spans="1:19" ht="18.600000000000001">
      <c r="A6" s="5"/>
      <c r="B6" s="6"/>
      <c r="C6" s="135"/>
    </row>
    <row r="7" spans="1:19" ht="21.6" customHeight="1">
      <c r="A7" s="5"/>
      <c r="B7" s="6"/>
      <c r="C7" s="513" t="s">
        <v>1657</v>
      </c>
      <c r="D7" s="513"/>
      <c r="E7" s="513"/>
      <c r="F7" s="513"/>
      <c r="G7" s="513"/>
      <c r="H7" s="513"/>
      <c r="I7" s="513"/>
      <c r="J7" s="513"/>
      <c r="K7" s="513"/>
      <c r="L7" s="513"/>
      <c r="M7" s="513"/>
    </row>
    <row r="8" spans="1:19" ht="83.45" customHeight="1">
      <c r="A8" s="5"/>
      <c r="B8" s="6"/>
      <c r="C8" s="513"/>
      <c r="D8" s="513"/>
      <c r="E8" s="513"/>
      <c r="F8" s="513"/>
      <c r="G8" s="513"/>
      <c r="H8" s="513"/>
      <c r="I8" s="513"/>
      <c r="J8" s="513"/>
      <c r="K8" s="513"/>
      <c r="L8" s="513"/>
      <c r="M8" s="513"/>
    </row>
    <row r="9" spans="1:19" ht="15.95">
      <c r="A9" s="5"/>
      <c r="B9" s="6"/>
      <c r="C9" s="334"/>
      <c r="D9" s="334"/>
      <c r="E9" s="334"/>
      <c r="F9" s="334"/>
      <c r="G9" s="334"/>
      <c r="H9" s="334"/>
      <c r="I9" s="334"/>
      <c r="J9" s="334"/>
      <c r="K9" s="334"/>
      <c r="L9" s="334"/>
      <c r="M9" s="334"/>
    </row>
    <row r="10" spans="1:19" ht="18.600000000000001" customHeight="1">
      <c r="A10" s="5"/>
      <c r="B10" s="6"/>
    </row>
    <row r="13" spans="1:19" ht="18.600000000000001" customHeight="1"/>
    <row r="14" spans="1:19" ht="18.600000000000001" customHeight="1">
      <c r="N14" s="7"/>
      <c r="O14" s="242"/>
      <c r="P14" s="242"/>
    </row>
    <row r="15" spans="1:19" ht="18.600000000000001" customHeight="1">
      <c r="N15" s="243"/>
      <c r="O15" s="243"/>
      <c r="P15" s="243"/>
    </row>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1"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73.5"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41.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39"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42" ht="18.600000000000001" customHeight="1"/>
    <row r="443" ht="18.600000000000001" customHeight="1"/>
    <row r="444" ht="39" customHeight="1"/>
    <row r="445" ht="18.600000000000001" customHeight="1"/>
    <row r="446" ht="87" customHeight="1"/>
    <row r="447" ht="18.600000000000001" customHeight="1"/>
    <row r="448" ht="41.45" customHeight="1"/>
    <row r="449" ht="27" customHeight="1"/>
    <row r="453" ht="54.95" customHeight="1"/>
    <row r="469" ht="18.600000000000001" customHeight="1"/>
    <row r="470" ht="37.5" customHeight="1"/>
    <row r="471" ht="18.600000000000001" customHeight="1"/>
    <row r="472" ht="18.600000000000001" customHeight="1"/>
    <row r="473" ht="18.600000000000001" customHeight="1"/>
    <row r="474" ht="51.6" customHeight="1"/>
    <row r="475" ht="18.600000000000001" customHeight="1"/>
    <row r="476" ht="18.600000000000001" customHeight="1"/>
    <row r="477" ht="18.600000000000001" customHeight="1"/>
    <row r="478" ht="81" customHeight="1"/>
    <row r="479" ht="18.600000000000001" customHeight="1"/>
    <row r="480" ht="18.600000000000001" customHeight="1"/>
    <row r="481" ht="18.600000000000001" customHeight="1"/>
    <row r="482" ht="78" customHeight="1"/>
    <row r="483" ht="18.600000000000001" customHeight="1"/>
    <row r="484" ht="18.600000000000001" customHeight="1"/>
    <row r="485" ht="18.600000000000001" customHeight="1"/>
    <row r="486" ht="38.1" customHeight="1"/>
    <row r="487" ht="113.45" customHeight="1"/>
    <row r="488" ht="18.600000000000001" customHeight="1"/>
    <row r="489" ht="18.600000000000001" customHeight="1"/>
    <row r="490" ht="18.600000000000001" customHeight="1"/>
    <row r="491" ht="18.600000000000001" customHeight="1"/>
    <row r="492" ht="73.5"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8" ht="18.600000000000001" customHeight="1"/>
    <row r="529" ht="18.600000000000001" customHeight="1"/>
    <row r="530" ht="18.600000000000001" customHeight="1"/>
    <row r="531" ht="18.600000000000001" customHeight="1"/>
    <row r="533" ht="18.600000000000001" customHeight="1"/>
    <row r="537" ht="18.600000000000001" customHeight="1"/>
    <row r="539" ht="18.95" customHeight="1"/>
    <row r="540" ht="282" customHeight="1"/>
    <row r="542" ht="18.600000000000001" customHeight="1"/>
    <row r="543" ht="18.600000000000001" customHeight="1"/>
    <row r="544" ht="18.600000000000001" customHeight="1"/>
    <row r="545" ht="18.600000000000001" customHeight="1"/>
    <row r="546" ht="36" customHeight="1"/>
    <row r="551" ht="18.600000000000001" customHeight="1"/>
    <row r="552" ht="63.95" customHeight="1"/>
    <row r="553" ht="18.600000000000001" customHeight="1"/>
    <row r="554" ht="18.600000000000001" customHeight="1"/>
    <row r="556" ht="42.6" customHeight="1"/>
    <row r="564" ht="18.600000000000001" customHeight="1"/>
    <row r="570" ht="60.6" customHeight="1"/>
    <row r="577" ht="41.1" customHeight="1"/>
    <row r="583" ht="42.95" customHeight="1"/>
    <row r="590" ht="27" customHeight="1"/>
    <row r="595" ht="39.6" customHeight="1"/>
    <row r="609" ht="29.45" customHeight="1"/>
    <row r="610" ht="26.45" customHeight="1"/>
    <row r="612" ht="18.95" customHeight="1"/>
    <row r="615" ht="12.6" customHeight="1"/>
    <row r="619" ht="14.45" customHeight="1"/>
    <row r="622" ht="87.95" customHeight="1"/>
    <row r="627" ht="84.6" customHeight="1"/>
    <row r="628" ht="18.600000000000001" customHeight="1"/>
    <row r="629" ht="18.95" customHeight="1"/>
    <row r="630" ht="18.600000000000001" customHeight="1"/>
    <row r="631" ht="18.600000000000001" customHeight="1"/>
    <row r="632" ht="18.600000000000001" customHeight="1"/>
    <row r="634" ht="18.600000000000001" customHeight="1"/>
    <row r="635" ht="18.600000000000001" customHeight="1"/>
    <row r="637" ht="18.600000000000001" customHeight="1"/>
    <row r="638" ht="18.600000000000001" customHeight="1"/>
    <row r="639" ht="21" customHeight="1"/>
    <row r="640" ht="15.95" customHeight="1"/>
    <row r="641" ht="18.600000000000001" customHeight="1"/>
    <row r="643" ht="18.600000000000001" customHeight="1"/>
    <row r="647" ht="15.95" customHeight="1"/>
    <row r="648" ht="18.600000000000001" customHeight="1"/>
    <row r="650" ht="18.600000000000001" customHeight="1"/>
    <row r="651" ht="18.600000000000001" customHeight="1"/>
    <row r="652" ht="18.600000000000001" customHeight="1"/>
    <row r="653" ht="18.600000000000001" customHeight="1"/>
    <row r="654" ht="14.45" customHeight="1"/>
    <row r="658" ht="14.45" customHeight="1"/>
    <row r="659" ht="14.45" customHeight="1"/>
    <row r="660" ht="14.45" customHeight="1"/>
  </sheetData>
  <mergeCells count="2">
    <mergeCell ref="C5:M5"/>
    <mergeCell ref="C7:M8"/>
  </mergeCells>
  <hyperlinks>
    <hyperlink ref="A4" location="'ÍNDICE REMISSIVO'!A1" display="Índice" xr:uid="{4A3CD1F2-90F3-4782-90D3-062E9C38563F}"/>
    <hyperlink ref="F1" location="ÍNDICE!A1" display="Índice" xr:uid="{E13802A2-BB9A-4256-86A8-B30BE9899052}"/>
    <hyperlink ref="G1" location="'TEMAS MATERIAIS'!A1" display="Temas materiais" xr:uid="{66BA3D8C-1E71-4169-90FF-D9A0D423F649}"/>
    <hyperlink ref="H1" location="AMBIENTAL!A1" display="Ambiental" xr:uid="{BB25362A-5658-49AA-AAE7-471B3C69CED9}"/>
    <hyperlink ref="I1" location="ECONÔMICO!A1" display="Econômico " xr:uid="{B716E817-8CAB-468D-AB4F-0D10944C7875}"/>
    <hyperlink ref="J1" location="GOVERNANÇA!A1" display="Governança " xr:uid="{6F15A514-DC48-4B1B-A7F8-BBFFD7064B14}"/>
    <hyperlink ref="L1" location="GRI!A1" display="GRI" xr:uid="{CAF69D30-2BB4-4081-8167-8F39DCC4B5AD}"/>
    <hyperlink ref="M1" location="SASB!A1" display="SASB" xr:uid="{74EFC4A3-F1FD-4187-A981-6A954BE55E50}"/>
    <hyperlink ref="K1" location="SOCIAL!A1" display="Social " xr:uid="{F016F14B-D25F-49FE-B4D8-BE9FA7E07875}"/>
  </hyperlinks>
  <pageMargins left="0.511811024" right="0.511811024" top="0.78740157499999996" bottom="0.78740157499999996" header="0.31496062000000002" footer="0.31496062000000002"/>
  <pageSetup paperSize="9"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f6dbbe4-4ff2-4ed1-b0eb-6b4d2817569b">
      <Terms xmlns="http://schemas.microsoft.com/office/infopath/2007/PartnerControls"/>
    </lcf76f155ced4ddcb4097134ff3c332f>
    <TaxCatchAll xmlns="c04ae8b0-d748-45b4-bb80-beb1d70ffd0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91FEFFD9A3EBE47A10A14E970A2D1C0" ma:contentTypeVersion="11" ma:contentTypeDescription="Crie um novo documento." ma:contentTypeScope="" ma:versionID="1e1debf58cd429c8a83aa110f0033591">
  <xsd:schema xmlns:xsd="http://www.w3.org/2001/XMLSchema" xmlns:xs="http://www.w3.org/2001/XMLSchema" xmlns:p="http://schemas.microsoft.com/office/2006/metadata/properties" xmlns:ns2="ff6dbbe4-4ff2-4ed1-b0eb-6b4d2817569b" xmlns:ns3="c04ae8b0-d748-45b4-bb80-beb1d70ffd04" targetNamespace="http://schemas.microsoft.com/office/2006/metadata/properties" ma:root="true" ma:fieldsID="a30f508745fd3c24eb18911a1ef3504d" ns2:_="" ns3:_="">
    <xsd:import namespace="ff6dbbe4-4ff2-4ed1-b0eb-6b4d2817569b"/>
    <xsd:import namespace="c04ae8b0-d748-45b4-bb80-beb1d70ffd0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f6dbbe4-4ff2-4ed1-b0eb-6b4d281756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Marcações de imagem" ma:readOnly="false" ma:fieldId="{5cf76f15-5ced-4ddc-b409-7134ff3c332f}" ma:taxonomyMulti="true" ma:sspId="0c86877f-787a-46cf-8459-06f412b6b52c"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04ae8b0-d748-45b4-bb80-beb1d70ffd0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74b920e-7021-417c-bd30-427e4bb3b2f5}" ma:internalName="TaxCatchAll" ma:showField="CatchAllData" ma:web="c04ae8b0-d748-45b4-bb80-beb1d70ffd0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66907B-C240-4F26-AE79-0F76AF111C38}"/>
</file>

<file path=customXml/itemProps2.xml><?xml version="1.0" encoding="utf-8"?>
<ds:datastoreItem xmlns:ds="http://schemas.openxmlformats.org/officeDocument/2006/customXml" ds:itemID="{ACE06FA4-665A-4045-9BCC-DCC797E1CFA3}"/>
</file>

<file path=customXml/itemProps3.xml><?xml version="1.0" encoding="utf-8"?>
<ds:datastoreItem xmlns:ds="http://schemas.openxmlformats.org/officeDocument/2006/customXml" ds:itemID="{2773858E-EF1D-40E6-B614-C32AE9F8F92D}"/>
</file>

<file path=docProps/app.xml><?xml version="1.0" encoding="utf-8"?>
<Properties xmlns="http://schemas.openxmlformats.org/officeDocument/2006/extended-properties" xmlns:vt="http://schemas.openxmlformats.org/officeDocument/2006/docPropsVTypes">
  <Application>Microsoft Excel Online</Application>
  <Manager/>
  <Company>BKM</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GABRIELA DRAGOJEVIC DELLAPE BAPTISTA</dc:creator>
  <cp:keywords/>
  <dc:description/>
  <cp:lastModifiedBy>MARINA RECK MUNHOZ</cp:lastModifiedBy>
  <cp:revision/>
  <dcterms:created xsi:type="dcterms:W3CDTF">2024-10-03T12:55:41Z</dcterms:created>
  <dcterms:modified xsi:type="dcterms:W3CDTF">2025-09-23T12:40:00Z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d4a03c1-3a9a-4c6c-ad56-2da790c11b21_Enabled">
    <vt:lpwstr>true</vt:lpwstr>
  </property>
  <property fmtid="{D5CDD505-2E9C-101B-9397-08002B2CF9AE}" pid="3" name="MSIP_Label_cd4a03c1-3a9a-4c6c-ad56-2da790c11b21_SetDate">
    <vt:lpwstr>2024-10-03T13:01:31Z</vt:lpwstr>
  </property>
  <property fmtid="{D5CDD505-2E9C-101B-9397-08002B2CF9AE}" pid="4" name="MSIP_Label_cd4a03c1-3a9a-4c6c-ad56-2da790c11b21_Method">
    <vt:lpwstr>Privileged</vt:lpwstr>
  </property>
  <property fmtid="{D5CDD505-2E9C-101B-9397-08002B2CF9AE}" pid="5" name="MSIP_Label_cd4a03c1-3a9a-4c6c-ad56-2da790c11b21_Name">
    <vt:lpwstr>Internal Use.</vt:lpwstr>
  </property>
  <property fmtid="{D5CDD505-2E9C-101B-9397-08002B2CF9AE}" pid="6" name="MSIP_Label_cd4a03c1-3a9a-4c6c-ad56-2da790c11b21_SiteId">
    <vt:lpwstr>592b5396-bf52-4b35-a844-d5ab522c3666</vt:lpwstr>
  </property>
  <property fmtid="{D5CDD505-2E9C-101B-9397-08002B2CF9AE}" pid="7" name="MSIP_Label_cd4a03c1-3a9a-4c6c-ad56-2da790c11b21_ActionId">
    <vt:lpwstr>ace080d7-abe0-4510-a896-1f7e8e0f90e1</vt:lpwstr>
  </property>
  <property fmtid="{D5CDD505-2E9C-101B-9397-08002B2CF9AE}" pid="8" name="MSIP_Label_cd4a03c1-3a9a-4c6c-ad56-2da790c11b21_ContentBits">
    <vt:lpwstr>0</vt:lpwstr>
  </property>
  <property fmtid="{D5CDD505-2E9C-101B-9397-08002B2CF9AE}" pid="9" name="ContentTypeId">
    <vt:lpwstr>0x010100191FEFFD9A3EBE47A10A14E970A2D1C0</vt:lpwstr>
  </property>
  <property fmtid="{D5CDD505-2E9C-101B-9397-08002B2CF9AE}" pid="10" name="MediaServiceImageTags">
    <vt:lpwstr/>
  </property>
</Properties>
</file>